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therockcreekgroup.sharepoint.com/sites/Research/Quarterly Letter/Q4 2023/Visuals/data/"/>
    </mc:Choice>
  </mc:AlternateContent>
  <xr:revisionPtr revIDLastSave="1558" documentId="8_{B79565FE-05CE-4D5D-A9E9-DB283E5491FD}" xr6:coauthVersionLast="47" xr6:coauthVersionMax="47" xr10:uidLastSave="{B8BD6A80-F808-4AEA-B797-0F4F9456E66C}"/>
  <bookViews>
    <workbookView xWindow="-120" yWindow="-120" windowWidth="29040" windowHeight="15720" xr2:uid="{00000000-000D-0000-FFFF-FFFF00000000}"/>
  </bookViews>
  <sheets>
    <sheet name="returns" sheetId="13" r:id="rId1"/>
    <sheet name="gdp" sheetId="18" r:id="rId2"/>
    <sheet name="gdp2" sheetId="14" r:id="rId3"/>
    <sheet name="esg" sheetId="15" r:id="rId4"/>
    <sheet name="inflation" sheetId="1" r:id="rId5"/>
    <sheet name="maturity" sheetId="17" r:id="rId6"/>
    <sheet name="vc" sheetId="16" r:id="rId7"/>
    <sheet name="consumers" sheetId="3" r:id="rId8"/>
    <sheet name="ira_credits" sheetId="5" r:id="rId9"/>
    <sheet name="energy" sheetId="11" r:id="rId10"/>
    <sheet name="eia" sheetId="12" r:id="rId11"/>
    <sheet name="equities" sheetId="2" r:id="rId12"/>
    <sheet name="EM" sheetId="8" r:id="rId13"/>
    <sheet name="real_estate" sheetId="4" r:id="rId14"/>
    <sheet name="shevlin" sheetId="6" r:id="rId15"/>
    <sheet name="hy_index" sheetId="9" r:id="rId16"/>
    <sheet name="hy_mat" sheetId="10" r:id="rId17"/>
    <sheet name="fed_funds" sheetId="7" r:id="rId1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8" l="1" a="1"/>
  <c r="G3" i="18"/>
  <c r="H3" i="18" a="1"/>
  <c r="H3" i="18"/>
  <c r="E4" i="14"/>
  <c r="F2" i="14"/>
  <c r="E6" i="14"/>
  <c r="D5" i="14"/>
  <c r="G4" i="14"/>
  <c r="I6" i="14"/>
  <c r="I7" i="14"/>
  <c r="E5" i="14"/>
  <c r="D2" i="14"/>
  <c r="G2" i="14"/>
  <c r="I3" i="14"/>
  <c r="E2" i="18" a="1"/>
  <c r="E2" i="18"/>
  <c r="J3" i="14"/>
  <c r="D4" i="18" a="1"/>
  <c r="D4" i="18"/>
  <c r="H7" i="14"/>
  <c r="C3" i="18" a="1"/>
  <c r="C3" i="18"/>
  <c r="H5" i="14"/>
  <c r="C5" i="14"/>
  <c r="J4" i="14"/>
  <c r="B6" i="14"/>
  <c r="C2" i="14"/>
  <c r="H2" i="18" a="1"/>
  <c r="H2" i="18"/>
  <c r="H6" i="14"/>
  <c r="F5" i="14"/>
  <c r="C4" i="18" a="1"/>
  <c r="C4" i="18"/>
  <c r="G2" i="18" a="1"/>
  <c r="G2" i="18"/>
  <c r="C6" i="14"/>
  <c r="J2" i="14"/>
  <c r="G4" i="18" a="1"/>
  <c r="G4" i="18"/>
  <c r="B2" i="14"/>
  <c r="F2" i="18" a="1"/>
  <c r="F2" i="18"/>
  <c r="B3" i="18" a="1"/>
  <c r="B3" i="18"/>
  <c r="C7" i="14"/>
  <c r="B2" i="18" a="1"/>
  <c r="B2" i="18"/>
  <c r="J7" i="14"/>
  <c r="G7" i="14"/>
  <c r="G3" i="14"/>
  <c r="I5" i="14"/>
  <c r="D3" i="18" a="1"/>
  <c r="D3" i="18"/>
  <c r="G5" i="14"/>
  <c r="F3" i="18" a="1"/>
  <c r="F3" i="18"/>
  <c r="C3" i="14"/>
  <c r="I2" i="14"/>
  <c r="C4" i="14"/>
  <c r="H4" i="14"/>
  <c r="I4" i="14"/>
  <c r="J5" i="14"/>
  <c r="E3" i="18" a="1"/>
  <c r="E3" i="18"/>
  <c r="F4" i="18" a="1"/>
  <c r="F4" i="18"/>
  <c r="D2" i="18" a="1"/>
  <c r="D2" i="18"/>
  <c r="E4" i="18" a="1"/>
  <c r="E4" i="18"/>
  <c r="F5" i="13"/>
  <c r="F7" i="13"/>
  <c r="F4" i="13"/>
  <c r="F9" i="13"/>
  <c r="F10" i="13"/>
  <c r="F6" i="13"/>
  <c r="F8" i="13"/>
  <c r="C2" i="18" a="1"/>
  <c r="C2" i="18"/>
  <c r="H4" i="18" a="1"/>
  <c r="H4" i="18"/>
  <c r="E2" i="14"/>
  <c r="J6" i="14"/>
  <c r="B3" i="14"/>
  <c r="B5" i="14"/>
  <c r="D6" i="14"/>
  <c r="H3" i="14"/>
  <c r="B4" i="18" a="1"/>
  <c r="B4" i="18"/>
  <c r="F7" i="14"/>
  <c r="D4" i="14"/>
  <c r="F6" i="14"/>
  <c r="F4" i="14"/>
  <c r="H2" i="14"/>
  <c r="E7" i="14"/>
  <c r="F3" i="14"/>
  <c r="B4" i="14"/>
  <c r="D7" i="14"/>
  <c r="D3" i="14"/>
  <c r="G6" i="14"/>
  <c r="B7" i="14"/>
  <c r="E3" i="14"/>
  <c r="E7" i="1" l="1" a="1"/>
  <c r="E7" i="1"/>
  <c r="C7" i="1"/>
  <c r="C8" i="1"/>
  <c r="C9" i="1"/>
  <c r="C10" i="1"/>
  <c r="E9" i="1" s="1" a="1"/>
  <c r="E9" i="1" s="1"/>
  <c r="C11" i="1"/>
  <c r="E8" i="1" s="1" a="1"/>
  <c r="E8" i="1" s="1"/>
  <c r="C12" i="1"/>
  <c r="E11" i="1" s="1" a="1"/>
  <c r="E11" i="1" s="1"/>
  <c r="C13" i="1"/>
  <c r="C14" i="1"/>
  <c r="E12" i="1" s="1" a="1"/>
  <c r="E12" i="1" s="1"/>
  <c r="C15" i="1"/>
  <c r="E15" i="1" s="1" a="1"/>
  <c r="E15" i="1" s="1"/>
  <c r="C16" i="1"/>
  <c r="E16" i="1" s="1" a="1"/>
  <c r="E16" i="1" s="1"/>
  <c r="C17" i="1"/>
  <c r="C18" i="1"/>
  <c r="E17" i="1" s="1" a="1"/>
  <c r="E17" i="1" s="1"/>
  <c r="C19" i="1"/>
  <c r="C20" i="1"/>
  <c r="C21" i="1"/>
  <c r="C22" i="1"/>
  <c r="E22" i="1" s="1" a="1"/>
  <c r="E22" i="1" s="1"/>
  <c r="C23" i="1"/>
  <c r="E23" i="1" s="1" a="1"/>
  <c r="E23" i="1" s="1"/>
  <c r="C24" i="1"/>
  <c r="E24" i="1" s="1" a="1"/>
  <c r="E24" i="1" s="1"/>
  <c r="C25" i="1"/>
  <c r="C26" i="1"/>
  <c r="E25" i="1" s="1" a="1"/>
  <c r="E25" i="1" s="1"/>
  <c r="C27" i="1"/>
  <c r="C28" i="1"/>
  <c r="E26" i="1" s="1" a="1"/>
  <c r="E26" i="1" s="1"/>
  <c r="C29" i="1"/>
  <c r="C30" i="1"/>
  <c r="E29" i="1" s="1" a="1"/>
  <c r="E29" i="1" s="1"/>
  <c r="C31" i="1"/>
  <c r="C32" i="1"/>
  <c r="C33" i="1"/>
  <c r="C34" i="1"/>
  <c r="E34" i="1" s="1" a="1"/>
  <c r="E34" i="1" s="1"/>
  <c r="C35" i="1"/>
  <c r="E35" i="1" s="1" a="1"/>
  <c r="E35" i="1" s="1"/>
  <c r="C36" i="1"/>
  <c r="E36" i="1" s="1" a="1"/>
  <c r="E36" i="1" s="1"/>
  <c r="C37" i="1"/>
  <c r="E37" i="1" s="1" a="1"/>
  <c r="E37" i="1" s="1"/>
  <c r="C38" i="1"/>
  <c r="E38" i="1" s="1" a="1"/>
  <c r="E38" i="1" s="1"/>
  <c r="C39" i="1"/>
  <c r="E39" i="1" s="1" a="1"/>
  <c r="E39" i="1" s="1"/>
  <c r="C40" i="1"/>
  <c r="C41" i="1"/>
  <c r="C42" i="1"/>
  <c r="E42" i="1" s="1" a="1"/>
  <c r="E42" i="1" s="1"/>
  <c r="C43" i="1"/>
  <c r="C44" i="1"/>
  <c r="C45" i="1"/>
  <c r="C46" i="1"/>
  <c r="C47" i="1"/>
  <c r="E43" i="1" s="1" a="1"/>
  <c r="E43" i="1" s="1"/>
  <c r="C48" i="1"/>
  <c r="E48" i="1" s="1" a="1"/>
  <c r="E48" i="1" s="1"/>
  <c r="C49" i="1"/>
  <c r="E44" i="1" s="1" a="1"/>
  <c r="E44" i="1" s="1"/>
  <c r="C50" i="1"/>
  <c r="E50" i="1" s="1" a="1"/>
  <c r="E50" i="1" s="1"/>
  <c r="C51" i="1"/>
  <c r="E51" i="1" s="1" a="1"/>
  <c r="E51" i="1" s="1"/>
  <c r="C52" i="1"/>
  <c r="E52" i="1" s="1" a="1"/>
  <c r="E52" i="1" s="1"/>
  <c r="C53" i="1"/>
  <c r="C54" i="1"/>
  <c r="C55" i="1"/>
  <c r="C56" i="1"/>
  <c r="C57" i="1"/>
  <c r="C58" i="1"/>
  <c r="E55" i="1" s="1" a="1"/>
  <c r="E55" i="1" s="1"/>
  <c r="C59" i="1"/>
  <c r="E56" i="1" s="1" a="1"/>
  <c r="E56" i="1" s="1"/>
  <c r="C60" i="1"/>
  <c r="E57" i="1" s="1" a="1"/>
  <c r="E57" i="1" s="1"/>
  <c r="C61" i="1"/>
  <c r="E61" i="1" s="1" a="1"/>
  <c r="E61" i="1" s="1"/>
  <c r="C62" i="1"/>
  <c r="E62" i="1" s="1" a="1"/>
  <c r="E62" i="1" s="1"/>
  <c r="C63" i="1"/>
  <c r="E63" i="1" s="1" a="1"/>
  <c r="E63" i="1" s="1"/>
  <c r="C64" i="1"/>
  <c r="E64" i="1" s="1" a="1"/>
  <c r="E64" i="1" s="1"/>
  <c r="C65" i="1"/>
  <c r="C66" i="1"/>
  <c r="C67" i="1"/>
  <c r="C68" i="1"/>
  <c r="C69" i="1"/>
  <c r="C70" i="1"/>
  <c r="E68" i="1" s="1" a="1"/>
  <c r="E68" i="1" s="1"/>
  <c r="C71" i="1"/>
  <c r="C72" i="1"/>
  <c r="E70" i="1" s="1" a="1"/>
  <c r="E70" i="1" s="1"/>
  <c r="C73" i="1"/>
  <c r="E73" i="1" s="1" a="1"/>
  <c r="E73" i="1" s="1"/>
  <c r="C74" i="1"/>
  <c r="E74" i="1" s="1" a="1"/>
  <c r="E74" i="1" s="1"/>
  <c r="C75" i="1"/>
  <c r="E75" i="1" s="1" a="1"/>
  <c r="E75" i="1" s="1"/>
  <c r="C76" i="1"/>
  <c r="E76" i="1" s="1" a="1"/>
  <c r="E76" i="1" s="1"/>
  <c r="C77" i="1"/>
  <c r="C78" i="1"/>
  <c r="C79" i="1"/>
  <c r="C80" i="1"/>
  <c r="C81" i="1"/>
  <c r="C82" i="1"/>
  <c r="E81" i="1" s="1" a="1"/>
  <c r="E81" i="1" s="1"/>
  <c r="C83" i="1"/>
  <c r="C84" i="1"/>
  <c r="E83" i="1" s="1" a="1"/>
  <c r="E83" i="1" s="1"/>
  <c r="C85" i="1"/>
  <c r="E80" i="1" s="1" a="1"/>
  <c r="E80" i="1" s="1"/>
  <c r="C86" i="1"/>
  <c r="E84" i="1" s="1" a="1"/>
  <c r="E84" i="1" s="1"/>
  <c r="C87" i="1"/>
  <c r="E87" i="1" s="1" a="1"/>
  <c r="E87" i="1" s="1"/>
  <c r="C88" i="1"/>
  <c r="E88" i="1" s="1" a="1"/>
  <c r="E88" i="1" s="1"/>
  <c r="C89" i="1"/>
  <c r="C90" i="1"/>
  <c r="E89" i="1" s="1" a="1"/>
  <c r="E89" i="1" s="1"/>
  <c r="C91" i="1"/>
  <c r="C92" i="1"/>
  <c r="C93" i="1"/>
  <c r="C94" i="1"/>
  <c r="E93" i="1" s="1" a="1"/>
  <c r="E93" i="1" s="1"/>
  <c r="C95" i="1"/>
  <c r="E94" i="1" s="1" a="1"/>
  <c r="E94" i="1" s="1"/>
  <c r="C96" i="1"/>
  <c r="E96" i="1" s="1" a="1"/>
  <c r="E96" i="1" s="1"/>
  <c r="C97" i="1"/>
  <c r="C98" i="1"/>
  <c r="E97" i="1" s="1" a="1"/>
  <c r="E97" i="1" s="1"/>
  <c r="C99" i="1"/>
  <c r="C100" i="1"/>
  <c r="E98" i="1" s="1" a="1"/>
  <c r="E98" i="1" s="1"/>
  <c r="C101" i="1"/>
  <c r="C102" i="1"/>
  <c r="E101" i="1" s="1" a="1"/>
  <c r="E101" i="1" s="1"/>
  <c r="C103" i="1"/>
  <c r="C104" i="1"/>
  <c r="C105" i="1"/>
  <c r="C106" i="1"/>
  <c r="E106" i="1" s="1" a="1"/>
  <c r="E106" i="1" s="1"/>
  <c r="C107" i="1"/>
  <c r="E107" i="1" s="1" a="1"/>
  <c r="E107" i="1" s="1"/>
  <c r="C108" i="1"/>
  <c r="E108" i="1" s="1" a="1"/>
  <c r="E108" i="1" s="1"/>
  <c r="C109" i="1"/>
  <c r="E109" i="1" s="1" a="1"/>
  <c r="E109" i="1" s="1"/>
  <c r="C110" i="1"/>
  <c r="E110" i="1" s="1" a="1"/>
  <c r="E110" i="1" s="1"/>
  <c r="C111" i="1"/>
  <c r="E111" i="1" s="1" a="1"/>
  <c r="E111" i="1" s="1"/>
  <c r="C112" i="1"/>
  <c r="C113" i="1"/>
  <c r="C114" i="1"/>
  <c r="E114" i="1" s="1" a="1"/>
  <c r="E114" i="1" s="1"/>
  <c r="C115" i="1"/>
  <c r="C116" i="1"/>
  <c r="C117" i="1"/>
  <c r="C118" i="1"/>
  <c r="C119" i="1"/>
  <c r="E115" i="1" s="1" a="1"/>
  <c r="E115" i="1" s="1"/>
  <c r="C120" i="1"/>
  <c r="E120" i="1" s="1" a="1"/>
  <c r="E120" i="1" s="1"/>
  <c r="C121" i="1"/>
  <c r="E121" i="1" s="1" a="1"/>
  <c r="E121" i="1" s="1"/>
  <c r="C122" i="1"/>
  <c r="E122" i="1" s="1" a="1"/>
  <c r="E122" i="1" s="1"/>
  <c r="C123" i="1"/>
  <c r="E123" i="1" s="1" a="1"/>
  <c r="E123" i="1" s="1"/>
  <c r="C124" i="1"/>
  <c r="E124" i="1" s="1" a="1"/>
  <c r="E124" i="1" s="1"/>
  <c r="C125" i="1"/>
  <c r="C126" i="1"/>
  <c r="C127" i="1"/>
  <c r="C128" i="1"/>
  <c r="C129" i="1"/>
  <c r="C130" i="1"/>
  <c r="E127" i="1" s="1" a="1"/>
  <c r="E127" i="1" s="1"/>
  <c r="C131" i="1"/>
  <c r="E128" i="1" s="1" a="1"/>
  <c r="E128" i="1" s="1"/>
  <c r="C132" i="1"/>
  <c r="E129" i="1" s="1" a="1"/>
  <c r="E129" i="1" s="1"/>
  <c r="C133" i="1"/>
  <c r="E133" i="1" s="1" a="1"/>
  <c r="E133" i="1" s="1"/>
  <c r="C134" i="1"/>
  <c r="E134" i="1" s="1" a="1"/>
  <c r="E134" i="1" s="1"/>
  <c r="C135" i="1"/>
  <c r="E135" i="1" s="1" a="1"/>
  <c r="E135" i="1" s="1"/>
  <c r="C136" i="1"/>
  <c r="E131" i="1" s="1" a="1"/>
  <c r="E131" i="1" s="1"/>
  <c r="C137" i="1"/>
  <c r="C138" i="1"/>
  <c r="C139" i="1"/>
  <c r="C140" i="1"/>
  <c r="C141" i="1"/>
  <c r="C142" i="1"/>
  <c r="E140" i="1" s="1" a="1"/>
  <c r="E140" i="1" s="1"/>
  <c r="C143" i="1"/>
  <c r="C144" i="1"/>
  <c r="E142" i="1" s="1" a="1"/>
  <c r="E142" i="1" s="1"/>
  <c r="C145" i="1"/>
  <c r="E145" i="1" s="1" a="1"/>
  <c r="E145" i="1" s="1"/>
  <c r="C146" i="1"/>
  <c r="E146" i="1" s="1" a="1"/>
  <c r="E146" i="1" s="1"/>
  <c r="C147" i="1"/>
  <c r="E147" i="1" s="1" a="1"/>
  <c r="E147" i="1" s="1"/>
  <c r="C6" i="1"/>
  <c r="E18" i="1" a="1"/>
  <c r="E18" i="1"/>
  <c r="E19" i="1" a="1"/>
  <c r="E19" i="1"/>
  <c r="E20" i="1" a="1"/>
  <c r="E20" i="1" s="1"/>
  <c r="E27" i="1" a="1"/>
  <c r="E27" i="1" s="1"/>
  <c r="E31" i="1" a="1"/>
  <c r="E31" i="1"/>
  <c r="E32" i="1" a="1"/>
  <c r="E32" i="1" s="1"/>
  <c r="E33" i="1" a="1"/>
  <c r="E33" i="1"/>
  <c r="E40" i="1" a="1"/>
  <c r="E40" i="1" s="1"/>
  <c r="E41" i="1" a="1"/>
  <c r="E41" i="1" s="1"/>
  <c r="E46" i="1" a="1"/>
  <c r="E46" i="1"/>
  <c r="E53" i="1" a="1"/>
  <c r="E53" i="1" s="1"/>
  <c r="E54" i="1" a="1"/>
  <c r="E54" i="1" s="1"/>
  <c r="E65" i="1" a="1"/>
  <c r="E65" i="1"/>
  <c r="E66" i="1" a="1"/>
  <c r="E66" i="1" s="1"/>
  <c r="E77" i="1" a="1"/>
  <c r="E77" i="1"/>
  <c r="E78" i="1" a="1"/>
  <c r="E78" i="1"/>
  <c r="E79" i="1" a="1"/>
  <c r="E79" i="1" s="1"/>
  <c r="E90" i="1" a="1"/>
  <c r="E90" i="1"/>
  <c r="E91" i="1" a="1"/>
  <c r="E91" i="1"/>
  <c r="E92" i="1" a="1"/>
  <c r="E92" i="1" s="1"/>
  <c r="E99" i="1" a="1"/>
  <c r="E99" i="1" s="1"/>
  <c r="E103" i="1" a="1"/>
  <c r="E103" i="1"/>
  <c r="E104" i="1" a="1"/>
  <c r="E104" i="1" s="1"/>
  <c r="E105" i="1" a="1"/>
  <c r="E105" i="1"/>
  <c r="E112" i="1" a="1"/>
  <c r="E112" i="1" s="1"/>
  <c r="E113" i="1" a="1"/>
  <c r="E113" i="1" s="1"/>
  <c r="E118" i="1" a="1"/>
  <c r="E118" i="1"/>
  <c r="E125" i="1" a="1"/>
  <c r="E125" i="1" s="1"/>
  <c r="E126" i="1" a="1"/>
  <c r="E126" i="1" s="1"/>
  <c r="E137" i="1" a="1"/>
  <c r="E137" i="1"/>
  <c r="E138" i="1" a="1"/>
  <c r="E138" i="1" s="1"/>
  <c r="E139" i="1" a="1"/>
  <c r="E139" i="1" s="1"/>
  <c r="E144" i="1" a="1"/>
  <c r="E144" i="1"/>
  <c r="E148" i="1" a="1"/>
  <c r="E148" i="1"/>
  <c r="E149" i="1" a="1"/>
  <c r="E149" i="1"/>
  <c r="E6" i="1" a="1"/>
  <c r="E6" i="1" s="1"/>
  <c r="D6" i="1" a="1"/>
  <c r="D6" i="1"/>
  <c r="H15" i="13"/>
  <c r="K19" i="13"/>
  <c r="H6" i="13"/>
  <c r="J8" i="13"/>
  <c r="K34" i="13"/>
  <c r="I28" i="13"/>
  <c r="J32" i="13"/>
  <c r="K7" i="13"/>
  <c r="I18" i="13"/>
  <c r="H22" i="13"/>
  <c r="H12" i="13"/>
  <c r="J14" i="13"/>
  <c r="K14" i="13"/>
  <c r="I34" i="13"/>
  <c r="I19" i="13"/>
  <c r="H25" i="13"/>
  <c r="K17" i="13"/>
  <c r="I31" i="13"/>
  <c r="K28" i="13"/>
  <c r="J24" i="13"/>
  <c r="K25" i="13"/>
  <c r="H32" i="13"/>
  <c r="J5" i="13"/>
  <c r="J18" i="13"/>
  <c r="K30" i="13"/>
  <c r="K10" i="13"/>
  <c r="H36" i="13"/>
  <c r="J26" i="13"/>
  <c r="K31" i="13"/>
  <c r="K8" i="13"/>
  <c r="I4" i="13"/>
  <c r="J22" i="13"/>
  <c r="J29" i="13"/>
  <c r="H23" i="13"/>
  <c r="I32" i="13"/>
  <c r="H24" i="13"/>
  <c r="H10" i="13"/>
  <c r="J30" i="13"/>
  <c r="H13" i="13"/>
  <c r="I10" i="13"/>
  <c r="I7" i="13"/>
  <c r="H34" i="13"/>
  <c r="J36" i="13"/>
  <c r="H7" i="13"/>
  <c r="H5" i="13"/>
  <c r="J6" i="13"/>
  <c r="J10" i="13"/>
  <c r="I22" i="13"/>
  <c r="H30" i="13"/>
  <c r="J12" i="13"/>
  <c r="H16" i="13"/>
  <c r="H35" i="13"/>
  <c r="K35" i="13"/>
  <c r="K22" i="13"/>
  <c r="I16" i="13"/>
  <c r="I12" i="13"/>
  <c r="J15" i="13"/>
  <c r="I23" i="13"/>
  <c r="I36" i="13"/>
  <c r="I17" i="13"/>
  <c r="K13" i="13"/>
  <c r="J7" i="13"/>
  <c r="I35" i="13"/>
  <c r="H20" i="13"/>
  <c r="J31" i="13"/>
  <c r="J4" i="13"/>
  <c r="J20" i="13"/>
  <c r="K16" i="13"/>
  <c r="I30" i="13"/>
  <c r="H31" i="13"/>
  <c r="J9" i="13"/>
  <c r="I6" i="13"/>
  <c r="K23" i="13"/>
  <c r="I15" i="13"/>
  <c r="K26" i="13"/>
  <c r="J34" i="13"/>
  <c r="J28" i="13"/>
  <c r="K15" i="13"/>
  <c r="I13" i="13"/>
  <c r="I24" i="13"/>
  <c r="H17" i="13"/>
  <c r="H28" i="13"/>
  <c r="K4" i="13"/>
  <c r="K36" i="13"/>
  <c r="K32" i="13"/>
  <c r="H4" i="13"/>
  <c r="H18" i="13"/>
  <c r="K20" i="13"/>
  <c r="K29" i="13"/>
  <c r="I5" i="13"/>
  <c r="J17" i="13"/>
  <c r="I9" i="13"/>
  <c r="J23" i="13"/>
  <c r="I8" i="13"/>
  <c r="K18" i="13"/>
  <c r="J35" i="13"/>
  <c r="K12" i="13"/>
  <c r="H29" i="13"/>
  <c r="K9" i="13"/>
  <c r="H9" i="13"/>
  <c r="I26" i="13"/>
  <c r="H19" i="13"/>
  <c r="I29" i="13"/>
  <c r="I20" i="13"/>
  <c r="I14" i="13"/>
  <c r="H26" i="13"/>
  <c r="I25" i="13"/>
  <c r="J25" i="13"/>
  <c r="K6" i="13"/>
  <c r="J19" i="13"/>
  <c r="J13" i="13"/>
  <c r="H8" i="13"/>
  <c r="J16" i="13"/>
  <c r="K5" i="13"/>
  <c r="K24" i="13"/>
  <c r="H14" i="13"/>
  <c r="F34" i="13" l="1"/>
  <c r="E85" i="1" a="1"/>
  <c r="E85" i="1" s="1"/>
  <c r="E117" i="1" a="1"/>
  <c r="E117" i="1" s="1"/>
  <c r="E100" i="1" a="1"/>
  <c r="E100" i="1" s="1"/>
  <c r="E67" i="1" a="1"/>
  <c r="E67" i="1" s="1"/>
  <c r="E28" i="1" a="1"/>
  <c r="E28" i="1" s="1"/>
  <c r="E132" i="1" a="1"/>
  <c r="E132" i="1" s="1"/>
  <c r="E119" i="1" a="1"/>
  <c r="E119" i="1" s="1"/>
  <c r="E86" i="1" a="1"/>
  <c r="E86" i="1" s="1"/>
  <c r="E60" i="1" a="1"/>
  <c r="E60" i="1" s="1"/>
  <c r="E47" i="1" a="1"/>
  <c r="E47" i="1" s="1"/>
  <c r="E21" i="1" a="1"/>
  <c r="E21" i="1" s="1"/>
  <c r="E14" i="1" a="1"/>
  <c r="E14" i="1" s="1"/>
  <c r="E72" i="1" a="1"/>
  <c r="E72" i="1" s="1"/>
  <c r="E130" i="1" a="1"/>
  <c r="E130" i="1" s="1"/>
  <c r="E58" i="1" a="1"/>
  <c r="E58" i="1" s="1"/>
  <c r="E45" i="1" a="1"/>
  <c r="E45" i="1" s="1"/>
  <c r="E136" i="1" a="1"/>
  <c r="E136" i="1" s="1"/>
  <c r="E116" i="1" a="1"/>
  <c r="E116" i="1" s="1"/>
  <c r="E102" i="1" a="1"/>
  <c r="E102" i="1" s="1"/>
  <c r="E30" i="1" a="1"/>
  <c r="E30" i="1" s="1"/>
  <c r="E141" i="1" a="1"/>
  <c r="E141" i="1" s="1"/>
  <c r="E95" i="1" a="1"/>
  <c r="E95" i="1" s="1"/>
  <c r="E82" i="1" a="1"/>
  <c r="E82" i="1" s="1"/>
  <c r="E69" i="1" a="1"/>
  <c r="E69" i="1" s="1"/>
  <c r="E49" i="1" a="1"/>
  <c r="E49" i="1" s="1"/>
  <c r="E10" i="1" a="1"/>
  <c r="E10" i="1" s="1"/>
  <c r="E59" i="1" a="1"/>
  <c r="E59" i="1" s="1"/>
  <c r="E13" i="1" a="1"/>
  <c r="E13" i="1" s="1"/>
  <c r="E143" i="1" a="1"/>
  <c r="E143" i="1" s="1"/>
  <c r="E71" i="1" a="1"/>
  <c r="E71" i="1" s="1"/>
  <c r="D7" i="1" a="1"/>
  <c r="D7" i="1" s="1"/>
  <c r="D8" i="1" a="1"/>
  <c r="D8" i="1" s="1"/>
  <c r="D9" i="1" a="1"/>
  <c r="D9" i="1"/>
  <c r="D10" i="1" a="1"/>
  <c r="D10" i="1"/>
  <c r="D11" i="1" a="1"/>
  <c r="D11" i="1"/>
  <c r="D12" i="1" a="1"/>
  <c r="D12" i="1" s="1"/>
  <c r="D13" i="1" a="1"/>
  <c r="D13" i="1" s="1"/>
  <c r="D14" i="1" a="1"/>
  <c r="D14" i="1" s="1"/>
  <c r="D15" i="1" a="1"/>
  <c r="D15" i="1"/>
  <c r="D16" i="1" a="1"/>
  <c r="D16" i="1"/>
  <c r="D17" i="1" a="1"/>
  <c r="D17" i="1"/>
  <c r="D18" i="1" a="1"/>
  <c r="D18" i="1"/>
  <c r="D19" i="1" a="1"/>
  <c r="D19" i="1" s="1"/>
  <c r="D20" i="1" a="1"/>
  <c r="D20" i="1" s="1"/>
  <c r="D21" i="1" a="1"/>
  <c r="D21" i="1"/>
  <c r="D22" i="1" a="1"/>
  <c r="D22" i="1"/>
  <c r="D23" i="1" a="1"/>
  <c r="D23" i="1"/>
  <c r="D24" i="1" a="1"/>
  <c r="D24" i="1"/>
  <c r="D25" i="1" a="1"/>
  <c r="D25" i="1" s="1"/>
  <c r="D26" i="1" a="1"/>
  <c r="D26" i="1" s="1"/>
  <c r="D27" i="1" a="1"/>
  <c r="D27" i="1"/>
  <c r="D28" i="1" a="1"/>
  <c r="D28" i="1"/>
  <c r="D29" i="1" a="1"/>
  <c r="D29" i="1"/>
  <c r="D30" i="1" a="1"/>
  <c r="D30" i="1"/>
  <c r="D31" i="1" a="1"/>
  <c r="D31" i="1" s="1"/>
  <c r="D32" i="1" a="1"/>
  <c r="D32" i="1" s="1"/>
  <c r="D33" i="1" a="1"/>
  <c r="D33" i="1"/>
  <c r="D34" i="1" a="1"/>
  <c r="D34" i="1"/>
  <c r="D35" i="1" a="1"/>
  <c r="D35" i="1"/>
  <c r="D36" i="1" a="1"/>
  <c r="D36" i="1"/>
  <c r="D37" i="1" a="1"/>
  <c r="D37" i="1" s="1"/>
  <c r="D38" i="1" a="1"/>
  <c r="D38" i="1" s="1"/>
  <c r="D39" i="1" a="1"/>
  <c r="D39" i="1"/>
  <c r="D40" i="1" a="1"/>
  <c r="D40" i="1"/>
  <c r="D41" i="1" a="1"/>
  <c r="D41" i="1"/>
  <c r="D42" i="1" a="1"/>
  <c r="D42" i="1"/>
  <c r="D43" i="1" a="1"/>
  <c r="D43" i="1" s="1"/>
  <c r="D44" i="1" a="1"/>
  <c r="D44" i="1" s="1"/>
  <c r="D45" i="1" a="1"/>
  <c r="D45" i="1"/>
  <c r="D46" i="1" a="1"/>
  <c r="D46" i="1"/>
  <c r="D47" i="1" a="1"/>
  <c r="D47" i="1"/>
  <c r="D48" i="1" a="1"/>
  <c r="D48" i="1"/>
  <c r="D49" i="1" a="1"/>
  <c r="D49" i="1" s="1"/>
  <c r="D50" i="1" a="1"/>
  <c r="D50" i="1" s="1"/>
  <c r="D51" i="1" a="1"/>
  <c r="D51" i="1"/>
  <c r="D52" i="1" a="1"/>
  <c r="D52" i="1"/>
  <c r="D53" i="1" a="1"/>
  <c r="D53" i="1"/>
  <c r="D54" i="1" a="1"/>
  <c r="D54" i="1"/>
  <c r="D55" i="1" a="1"/>
  <c r="D55" i="1" s="1"/>
  <c r="D56" i="1" a="1"/>
  <c r="D56" i="1" s="1"/>
  <c r="D57" i="1" a="1"/>
  <c r="D57" i="1"/>
  <c r="D58" i="1" a="1"/>
  <c r="D58" i="1"/>
  <c r="D59" i="1" a="1"/>
  <c r="D59" i="1"/>
  <c r="D60" i="1" a="1"/>
  <c r="D60" i="1"/>
  <c r="D61" i="1" a="1"/>
  <c r="D61" i="1" s="1"/>
  <c r="D62" i="1" a="1"/>
  <c r="D62" i="1" s="1"/>
  <c r="D63" i="1" a="1"/>
  <c r="D63" i="1"/>
  <c r="D64" i="1" a="1"/>
  <c r="D64" i="1"/>
  <c r="D65" i="1" a="1"/>
  <c r="D65" i="1"/>
  <c r="D66" i="1" a="1"/>
  <c r="D66" i="1"/>
  <c r="D67" i="1" a="1"/>
  <c r="D67" i="1" s="1"/>
  <c r="D68" i="1" a="1"/>
  <c r="D68" i="1" s="1"/>
  <c r="D69" i="1" a="1"/>
  <c r="D69" i="1"/>
  <c r="D70" i="1" a="1"/>
  <c r="D70" i="1"/>
  <c r="D71" i="1" a="1"/>
  <c r="D71" i="1"/>
  <c r="D72" i="1" a="1"/>
  <c r="D72" i="1"/>
  <c r="D73" i="1" a="1"/>
  <c r="D73" i="1" s="1"/>
  <c r="D74" i="1" a="1"/>
  <c r="D74" i="1" s="1"/>
  <c r="D75" i="1" a="1"/>
  <c r="D75" i="1"/>
  <c r="D76" i="1" a="1"/>
  <c r="D76" i="1"/>
  <c r="D77" i="1" a="1"/>
  <c r="D77" i="1"/>
  <c r="D78" i="1" a="1"/>
  <c r="D78" i="1"/>
  <c r="D79" i="1" a="1"/>
  <c r="D79" i="1" s="1"/>
  <c r="D80" i="1" a="1"/>
  <c r="D80" i="1" s="1"/>
  <c r="D81" i="1" a="1"/>
  <c r="D81" i="1"/>
  <c r="D82" i="1" a="1"/>
  <c r="D82" i="1"/>
  <c r="D83" i="1" a="1"/>
  <c r="D83" i="1"/>
  <c r="D84" i="1" a="1"/>
  <c r="D84" i="1"/>
  <c r="D85" i="1" a="1"/>
  <c r="D85" i="1" s="1"/>
  <c r="D86" i="1" a="1"/>
  <c r="D86" i="1" s="1"/>
  <c r="D87" i="1" a="1"/>
  <c r="D87" i="1"/>
  <c r="D88" i="1" a="1"/>
  <c r="D88" i="1"/>
  <c r="D89" i="1" a="1"/>
  <c r="D89" i="1"/>
  <c r="D90" i="1" a="1"/>
  <c r="D90" i="1"/>
  <c r="D91" i="1" a="1"/>
  <c r="D91" i="1" s="1"/>
  <c r="D92" i="1" a="1"/>
  <c r="D92" i="1" s="1"/>
  <c r="D93" i="1" a="1"/>
  <c r="D93" i="1"/>
  <c r="D94" i="1" a="1"/>
  <c r="D94" i="1"/>
  <c r="D95" i="1" a="1"/>
  <c r="D95" i="1"/>
  <c r="D96" i="1" a="1"/>
  <c r="D96" i="1"/>
  <c r="D97" i="1" a="1"/>
  <c r="D97" i="1" s="1"/>
  <c r="D98" i="1" a="1"/>
  <c r="D98" i="1" s="1"/>
  <c r="D99" i="1" a="1"/>
  <c r="D99" i="1"/>
  <c r="D100" i="1" a="1"/>
  <c r="D100" i="1"/>
  <c r="D101" i="1" a="1"/>
  <c r="D101" i="1"/>
  <c r="D102" i="1" a="1"/>
  <c r="D102" i="1"/>
  <c r="D103" i="1" a="1"/>
  <c r="D103" i="1" s="1"/>
  <c r="D104" i="1" a="1"/>
  <c r="D104" i="1" s="1"/>
  <c r="D105" i="1" a="1"/>
  <c r="D105" i="1"/>
  <c r="D106" i="1" a="1"/>
  <c r="D106" i="1"/>
  <c r="D107" i="1" a="1"/>
  <c r="D107" i="1"/>
  <c r="D108" i="1" a="1"/>
  <c r="D108" i="1"/>
  <c r="D109" i="1" a="1"/>
  <c r="D109" i="1" s="1"/>
  <c r="D110" i="1" a="1"/>
  <c r="D110" i="1" s="1"/>
  <c r="D111" i="1" a="1"/>
  <c r="D111" i="1"/>
  <c r="D112" i="1" a="1"/>
  <c r="D112" i="1"/>
  <c r="D113" i="1" a="1"/>
  <c r="D113" i="1"/>
  <c r="D114" i="1" a="1"/>
  <c r="D114" i="1"/>
  <c r="D115" i="1" a="1"/>
  <c r="D115" i="1" s="1"/>
  <c r="D116" i="1" a="1"/>
  <c r="D116" i="1" s="1"/>
  <c r="D117" i="1" a="1"/>
  <c r="D117" i="1"/>
  <c r="D118" i="1" a="1"/>
  <c r="D118" i="1"/>
  <c r="D119" i="1" a="1"/>
  <c r="D119" i="1"/>
  <c r="D120" i="1" a="1"/>
  <c r="D120" i="1"/>
  <c r="D121" i="1" a="1"/>
  <c r="D121" i="1" s="1"/>
  <c r="D122" i="1" a="1"/>
  <c r="D122" i="1" s="1"/>
  <c r="D123" i="1" a="1"/>
  <c r="D123" i="1"/>
  <c r="D124" i="1" a="1"/>
  <c r="D124" i="1"/>
  <c r="D125" i="1" a="1"/>
  <c r="D125" i="1"/>
  <c r="D126" i="1" a="1"/>
  <c r="D126" i="1"/>
  <c r="D127" i="1" a="1"/>
  <c r="D127" i="1" s="1"/>
  <c r="D128" i="1" a="1"/>
  <c r="D128" i="1" s="1"/>
  <c r="D129" i="1" a="1"/>
  <c r="D129" i="1"/>
  <c r="D130" i="1" a="1"/>
  <c r="D130" i="1"/>
  <c r="D131" i="1" a="1"/>
  <c r="D131" i="1"/>
  <c r="D132" i="1" a="1"/>
  <c r="D132" i="1"/>
  <c r="D133" i="1" a="1"/>
  <c r="D133" i="1" s="1"/>
  <c r="D134" i="1" a="1"/>
  <c r="D134" i="1" s="1"/>
  <c r="D135" i="1" a="1"/>
  <c r="D135" i="1"/>
  <c r="D136" i="1" a="1"/>
  <c r="D136" i="1"/>
  <c r="D137" i="1" a="1"/>
  <c r="D137" i="1"/>
  <c r="D138" i="1" a="1"/>
  <c r="D138" i="1"/>
  <c r="D139" i="1" a="1"/>
  <c r="D139" i="1" s="1"/>
  <c r="D140" i="1" a="1"/>
  <c r="D140" i="1" s="1"/>
  <c r="D141" i="1" a="1"/>
  <c r="D141" i="1"/>
  <c r="D142" i="1" a="1"/>
  <c r="D142" i="1"/>
  <c r="D143" i="1" a="1"/>
  <c r="D143" i="1"/>
  <c r="D144" i="1" a="1"/>
  <c r="D144" i="1"/>
  <c r="D145" i="1" a="1"/>
  <c r="D145" i="1" s="1"/>
  <c r="D146" i="1" a="1"/>
  <c r="D146" i="1" s="1"/>
  <c r="D147" i="1" a="1"/>
  <c r="D147" i="1"/>
  <c r="A6" i="1"/>
  <c r="X8" i="16" l="1"/>
  <c r="AF8" i="16"/>
  <c r="AO8" i="16"/>
  <c r="AP8" i="16"/>
  <c r="AS8" i="16"/>
  <c r="M8" i="15"/>
  <c r="M9" i="15"/>
  <c r="M10" i="15"/>
  <c r="M11" i="15"/>
  <c r="M12" i="15"/>
  <c r="M13" i="15"/>
  <c r="M14" i="15"/>
  <c r="M15" i="15"/>
  <c r="M16" i="15"/>
  <c r="M17" i="15"/>
  <c r="M18" i="15"/>
  <c r="M7" i="15"/>
  <c r="G6" i="15"/>
  <c r="E6" i="15"/>
  <c r="C6" i="15"/>
  <c r="H8" i="15" l="1"/>
  <c r="H9" i="15"/>
  <c r="H10" i="15"/>
  <c r="H11" i="15"/>
  <c r="H12" i="15"/>
  <c r="H13" i="15"/>
  <c r="H14" i="15"/>
  <c r="H15" i="15"/>
  <c r="H16" i="15"/>
  <c r="H17" i="15"/>
  <c r="H18" i="15"/>
  <c r="H7" i="15"/>
  <c r="A6" i="15"/>
  <c r="D6" i="15"/>
  <c r="F6" i="15"/>
  <c r="I7" i="15" l="1"/>
  <c r="K7" i="15"/>
  <c r="K8" i="15"/>
  <c r="K9" i="15"/>
  <c r="K10" i="15"/>
  <c r="K11" i="15"/>
  <c r="K12" i="15"/>
  <c r="K13" i="15"/>
  <c r="K14" i="15"/>
  <c r="K15" i="15"/>
  <c r="K16" i="15"/>
  <c r="K17" i="15"/>
  <c r="K18" i="15"/>
  <c r="L7" i="15"/>
  <c r="L18" i="15"/>
  <c r="L8" i="15"/>
  <c r="L9" i="15"/>
  <c r="L10" i="15"/>
  <c r="L11" i="15"/>
  <c r="L13" i="15"/>
  <c r="L14" i="15"/>
  <c r="L15" i="15"/>
  <c r="L16" i="15"/>
  <c r="L17" i="15"/>
  <c r="L12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I8" i="15"/>
  <c r="I9" i="15"/>
  <c r="I10" i="15"/>
  <c r="I11" i="15"/>
  <c r="I12" i="15"/>
  <c r="I13" i="15"/>
  <c r="I14" i="15"/>
  <c r="I15" i="15"/>
  <c r="I16" i="15"/>
  <c r="I17" i="15"/>
  <c r="I18" i="15"/>
  <c r="AS9" i="16"/>
  <c r="AR9" i="16"/>
  <c r="AR8" i="16" s="1"/>
  <c r="AQ9" i="16"/>
  <c r="AQ8" i="16" s="1"/>
  <c r="AP9" i="16"/>
  <c r="AO9" i="16"/>
  <c r="AN9" i="16"/>
  <c r="AN8" i="16" s="1"/>
  <c r="AM9" i="16"/>
  <c r="AM8" i="16" s="1"/>
  <c r="AL9" i="16"/>
  <c r="AL8" i="16" s="1"/>
  <c r="AK9" i="16"/>
  <c r="AK8" i="16" s="1"/>
  <c r="AJ9" i="16"/>
  <c r="AJ8" i="16" s="1"/>
  <c r="AI9" i="16"/>
  <c r="AI8" i="16" s="1"/>
  <c r="AH9" i="16"/>
  <c r="AH8" i="16" s="1"/>
  <c r="AG9" i="16"/>
  <c r="AG8" i="16" s="1"/>
  <c r="AF9" i="16"/>
  <c r="AE9" i="16"/>
  <c r="AE8" i="16" s="1"/>
  <c r="AD9" i="16"/>
  <c r="AD8" i="16" s="1"/>
  <c r="AC9" i="16"/>
  <c r="AC8" i="16" s="1"/>
  <c r="AB9" i="16"/>
  <c r="AB8" i="16" s="1"/>
  <c r="AA9" i="16"/>
  <c r="AA8" i="16" s="1"/>
  <c r="Z9" i="16"/>
  <c r="Z8" i="16" s="1"/>
  <c r="Y9" i="16"/>
  <c r="Y8" i="16" s="1"/>
  <c r="X9" i="16"/>
  <c r="W9" i="16"/>
  <c r="W8" i="16" s="1"/>
  <c r="V9" i="16"/>
  <c r="V8" i="16" s="1"/>
  <c r="U9" i="16"/>
  <c r="U8" i="16" s="1"/>
  <c r="T9" i="16"/>
  <c r="T8" i="16" s="1"/>
  <c r="S9" i="16"/>
  <c r="S8" i="16" s="1"/>
  <c r="R9" i="16"/>
  <c r="R8" i="16" s="1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I20" i="11" l="1"/>
  <c r="I21" i="11" l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J21" i="11"/>
  <c r="J22" i="11"/>
  <c r="J23" i="1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20" i="11"/>
  <c r="F31" i="13" l="1"/>
  <c r="F36" i="13"/>
  <c r="F24" i="13"/>
  <c r="F35" i="13"/>
  <c r="F20" i="13"/>
  <c r="F15" i="13"/>
  <c r="F14" i="13"/>
  <c r="F23" i="13"/>
  <c r="F30" i="13"/>
  <c r="F32" i="13"/>
  <c r="F12" i="13"/>
  <c r="F22" i="13"/>
  <c r="F17" i="13"/>
  <c r="F19" i="13"/>
  <c r="F29" i="13"/>
  <c r="F18" i="13"/>
  <c r="F16" i="13"/>
  <c r="F26" i="13"/>
  <c r="F28" i="13"/>
  <c r="F25" i="13"/>
  <c r="F13" i="13"/>
  <c r="G16" i="13"/>
  <c r="G34" i="13"/>
  <c r="G7" i="13"/>
  <c r="G19" i="13"/>
  <c r="G23" i="13"/>
  <c r="G24" i="13"/>
  <c r="G31" i="13"/>
  <c r="G22" i="13"/>
  <c r="G29" i="13"/>
  <c r="G28" i="13"/>
  <c r="G9" i="13"/>
  <c r="G12" i="13"/>
  <c r="G10" i="13"/>
  <c r="G13" i="13"/>
  <c r="G15" i="13"/>
  <c r="G14" i="13"/>
  <c r="G25" i="13"/>
  <c r="G4" i="13"/>
  <c r="G32" i="13"/>
  <c r="G6" i="13"/>
  <c r="G26" i="13"/>
  <c r="G8" i="13"/>
  <c r="G36" i="13"/>
  <c r="G18" i="13"/>
  <c r="G30" i="13"/>
  <c r="G20" i="13"/>
  <c r="G17" i="13"/>
  <c r="G5" i="13"/>
  <c r="K44" i="11"/>
  <c r="L44" i="11"/>
  <c r="M44" i="11"/>
  <c r="N44" i="11"/>
  <c r="K45" i="11"/>
  <c r="L45" i="11"/>
  <c r="M45" i="11"/>
  <c r="N45" i="11"/>
  <c r="K46" i="11"/>
  <c r="L46" i="11"/>
  <c r="M46" i="11"/>
  <c r="N46" i="11"/>
  <c r="K47" i="11"/>
  <c r="L47" i="11"/>
  <c r="M47" i="11"/>
  <c r="N47" i="11"/>
  <c r="K48" i="11"/>
  <c r="L48" i="11"/>
  <c r="M48" i="11"/>
  <c r="N48" i="11"/>
  <c r="K49" i="11"/>
  <c r="L49" i="11"/>
  <c r="M49" i="11"/>
  <c r="N49" i="11"/>
  <c r="K50" i="11"/>
  <c r="L50" i="11"/>
  <c r="M50" i="11"/>
  <c r="N50" i="11"/>
  <c r="K51" i="11"/>
  <c r="L51" i="11"/>
  <c r="M51" i="11"/>
  <c r="N51" i="11"/>
  <c r="K52" i="11"/>
  <c r="L52" i="11"/>
  <c r="M52" i="11"/>
  <c r="N52" i="11"/>
  <c r="K53" i="11"/>
  <c r="L53" i="11"/>
  <c r="M53" i="11"/>
  <c r="N53" i="11"/>
  <c r="K54" i="11"/>
  <c r="L54" i="11"/>
  <c r="M54" i="11"/>
  <c r="N54" i="11"/>
  <c r="K55" i="11"/>
  <c r="L55" i="11"/>
  <c r="M55" i="11"/>
  <c r="N55" i="11"/>
  <c r="C4" i="12"/>
  <c r="K21" i="11"/>
  <c r="L21" i="11"/>
  <c r="M21" i="11"/>
  <c r="N21" i="11"/>
  <c r="K22" i="11"/>
  <c r="L22" i="11"/>
  <c r="M22" i="11"/>
  <c r="N22" i="11"/>
  <c r="K23" i="11"/>
  <c r="L23" i="11"/>
  <c r="M23" i="11"/>
  <c r="N23" i="11"/>
  <c r="K24" i="11"/>
  <c r="L24" i="11"/>
  <c r="M24" i="11"/>
  <c r="N24" i="11"/>
  <c r="K25" i="11"/>
  <c r="L25" i="11"/>
  <c r="M25" i="11"/>
  <c r="N25" i="11"/>
  <c r="K26" i="11"/>
  <c r="L26" i="11"/>
  <c r="M26" i="11"/>
  <c r="N26" i="11"/>
  <c r="K27" i="11"/>
  <c r="L27" i="11"/>
  <c r="M27" i="11"/>
  <c r="N27" i="11"/>
  <c r="K28" i="11"/>
  <c r="L28" i="11"/>
  <c r="M28" i="11"/>
  <c r="N28" i="11"/>
  <c r="K29" i="11"/>
  <c r="L29" i="11"/>
  <c r="M29" i="11"/>
  <c r="N29" i="11"/>
  <c r="K30" i="11"/>
  <c r="L30" i="11"/>
  <c r="M30" i="11"/>
  <c r="N30" i="11"/>
  <c r="K31" i="11"/>
  <c r="L31" i="11"/>
  <c r="M31" i="11"/>
  <c r="N31" i="11"/>
  <c r="K32" i="11"/>
  <c r="L32" i="11"/>
  <c r="M32" i="11"/>
  <c r="N32" i="11"/>
  <c r="K33" i="11"/>
  <c r="L33" i="11"/>
  <c r="M33" i="11"/>
  <c r="N33" i="11"/>
  <c r="K34" i="11"/>
  <c r="L34" i="11"/>
  <c r="M34" i="11"/>
  <c r="N34" i="11"/>
  <c r="K35" i="11"/>
  <c r="L35" i="11"/>
  <c r="M35" i="11"/>
  <c r="N35" i="11"/>
  <c r="K36" i="11"/>
  <c r="L36" i="11"/>
  <c r="M36" i="11"/>
  <c r="N36" i="11"/>
  <c r="K37" i="11"/>
  <c r="L37" i="11"/>
  <c r="M37" i="11"/>
  <c r="N37" i="11"/>
  <c r="K38" i="11"/>
  <c r="L38" i="11"/>
  <c r="M38" i="11"/>
  <c r="N38" i="11"/>
  <c r="K39" i="11"/>
  <c r="L39" i="11"/>
  <c r="M39" i="11"/>
  <c r="N39" i="11"/>
  <c r="K40" i="11"/>
  <c r="L40" i="11"/>
  <c r="M40" i="11"/>
  <c r="N40" i="11"/>
  <c r="K41" i="11"/>
  <c r="L41" i="11"/>
  <c r="M41" i="11"/>
  <c r="N41" i="11"/>
  <c r="K42" i="11"/>
  <c r="L42" i="11"/>
  <c r="M42" i="11"/>
  <c r="N42" i="11"/>
  <c r="K43" i="11"/>
  <c r="L43" i="11"/>
  <c r="M43" i="11"/>
  <c r="N43" i="11"/>
  <c r="L20" i="11"/>
  <c r="M20" i="11"/>
  <c r="N20" i="11"/>
  <c r="K20" i="11"/>
  <c r="G7" i="11"/>
  <c r="F7" i="11"/>
  <c r="E7" i="11"/>
  <c r="A7" i="11"/>
  <c r="H7" i="11"/>
  <c r="C7" i="11"/>
  <c r="N19" i="11" l="1"/>
  <c r="M19" i="11"/>
  <c r="K19" i="11" l="1"/>
  <c r="L19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C6" i="3"/>
  <c r="C6" i="8"/>
  <c r="A6" i="8"/>
  <c r="A6" i="9"/>
  <c r="D7" i="11" l="1"/>
  <c r="D6" i="8"/>
  <c r="A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<sst xmlns="http://schemas.openxmlformats.org/spreadsheetml/2006/main" count="342" uniqueCount="258">
  <si>
    <t>PCE CMOM Index</t>
  </si>
  <si>
    <t>date</t>
  </si>
  <si>
    <t>Start</t>
  </si>
  <si>
    <t>End</t>
  </si>
  <si>
    <t>Change_Annualized</t>
  </si>
  <si>
    <t>Adjust</t>
  </si>
  <si>
    <t>RSTAMOM Index</t>
  </si>
  <si>
    <t>Estimated</t>
  </si>
  <si>
    <t>Actual</t>
  </si>
  <si>
    <t>Russell Relative</t>
  </si>
  <si>
    <t>Low</t>
  </si>
  <si>
    <t>Tax Credits</t>
  </si>
  <si>
    <t>Solar (utility)</t>
  </si>
  <si>
    <t>Onshore wind</t>
  </si>
  <si>
    <t>Offshore wind</t>
  </si>
  <si>
    <t>Storage (utility)</t>
  </si>
  <si>
    <t>Carbon capture</t>
  </si>
  <si>
    <t>Hydrogen</t>
  </si>
  <si>
    <t>Total</t>
  </si>
  <si>
    <t>series</t>
  </si>
  <si>
    <t>Battery</t>
  </si>
  <si>
    <t>Unknown</t>
  </si>
  <si>
    <t>EV</t>
  </si>
  <si>
    <t>Mining</t>
  </si>
  <si>
    <t>Solar</t>
  </si>
  <si>
    <t>Wind</t>
  </si>
  <si>
    <t>Grand Total</t>
  </si>
  <si>
    <t>Bar labels</t>
  </si>
  <si>
    <t>clean tech</t>
  </si>
  <si>
    <t>transferable credits</t>
  </si>
  <si>
    <t>est. 45x spend</t>
  </si>
  <si>
    <t>Battery cells</t>
  </si>
  <si>
    <t>PV modules</t>
  </si>
  <si>
    <t>PV cells</t>
  </si>
  <si>
    <t>PV wafers</t>
  </si>
  <si>
    <t>Polysilicon</t>
  </si>
  <si>
    <t>Estimated annual tax credit spend</t>
  </si>
  <si>
    <t>DGS10</t>
  </si>
  <si>
    <t>cpi</t>
  </si>
  <si>
    <t>gdp</t>
  </si>
  <si>
    <t>10y_yield</t>
  </si>
  <si>
    <t>10y_cpi</t>
  </si>
  <si>
    <t>10y_gdp</t>
  </si>
  <si>
    <t>base</t>
  </si>
  <si>
    <t>high</t>
  </si>
  <si>
    <t>low</t>
  </si>
  <si>
    <t>Implied Rate</t>
  </si>
  <si>
    <t>FOMC Dot Plot</t>
  </si>
  <si>
    <t>desc</t>
  </si>
  <si>
    <t>MXEF Index</t>
  </si>
  <si>
    <t>M</t>
  </si>
  <si>
    <t>MXWO Index</t>
  </si>
  <si>
    <t>1ty</t>
  </si>
  <si>
    <t>BEST_PE_RATIO</t>
  </si>
  <si>
    <t>EM</t>
  </si>
  <si>
    <t>DM</t>
  </si>
  <si>
    <t>Discount</t>
  </si>
  <si>
    <t>LF98MD Index</t>
  </si>
  <si>
    <t>US HY Corporate Index Duration</t>
  </si>
  <si>
    <t>year</t>
  </si>
  <si>
    <t>amount</t>
  </si>
  <si>
    <t>OPCRTOTL Index</t>
  </si>
  <si>
    <t>DOETCRUD Index</t>
  </si>
  <si>
    <t>OPEC Oil Production</t>
  </si>
  <si>
    <t>CO1 Comdty</t>
  </si>
  <si>
    <t>Brent Crude</t>
  </si>
  <si>
    <t>value</t>
  </si>
  <si>
    <t>Under Construction</t>
  </si>
  <si>
    <t>Part Completed</t>
  </si>
  <si>
    <t>Approved</t>
  </si>
  <si>
    <t>category</t>
  </si>
  <si>
    <t>pipeline</t>
  </si>
  <si>
    <t>export</t>
  </si>
  <si>
    <t>CL1 Comdty</t>
  </si>
  <si>
    <t>WTI Crude</t>
  </si>
  <si>
    <t>NG1 Comdty</t>
  </si>
  <si>
    <t>opec</t>
  </si>
  <si>
    <t>us</t>
  </si>
  <si>
    <t>total</t>
  </si>
  <si>
    <t>brent</t>
  </si>
  <si>
    <t>wti</t>
  </si>
  <si>
    <t>nat</t>
  </si>
  <si>
    <t>euro</t>
  </si>
  <si>
    <t xml:space="preserve">TZTA Comdty </t>
  </si>
  <si>
    <t>U.S. Natural Gas</t>
  </si>
  <si>
    <t>U.S. Oil Production</t>
  </si>
  <si>
    <t>European Gas</t>
  </si>
  <si>
    <t>SPTR Index</t>
  </si>
  <si>
    <t>CCMP INDEX</t>
  </si>
  <si>
    <t>RTY Index</t>
  </si>
  <si>
    <t>TPX Index</t>
  </si>
  <si>
    <t>MXEU INDEX</t>
  </si>
  <si>
    <t>SHSZ300 Index</t>
  </si>
  <si>
    <t>USGG2YR INDEX</t>
  </si>
  <si>
    <t>USGG10YR Index</t>
  </si>
  <si>
    <t>USGG30YR Index</t>
  </si>
  <si>
    <t>GDBR10 Index</t>
  </si>
  <si>
    <t>GDBR30 Index</t>
  </si>
  <si>
    <t>GUKG10 INDEX</t>
  </si>
  <si>
    <t>GUKG30 INDEX</t>
  </si>
  <si>
    <t>GJGB10 Index</t>
  </si>
  <si>
    <t>GJGB30 Index</t>
  </si>
  <si>
    <t>DXY curncy</t>
  </si>
  <si>
    <t>EURUSD Curncy</t>
  </si>
  <si>
    <t>GBPUSD Curncy</t>
  </si>
  <si>
    <t>JPYUSD CURNCY</t>
  </si>
  <si>
    <t>MXEF0CX0 CURNCY</t>
  </si>
  <si>
    <t>CL1 COMDTY</t>
  </si>
  <si>
    <t>NG1 COMDTY</t>
  </si>
  <si>
    <t>XAU CURNCY</t>
  </si>
  <si>
    <t>RBT1 COMDTY</t>
  </si>
  <si>
    <t>BCOMAV Index</t>
  </si>
  <si>
    <t>HFRIEMNI INDEX</t>
  </si>
  <si>
    <t>HFRIEDI INDEX</t>
  </si>
  <si>
    <t>HFRIMI INDEX</t>
  </si>
  <si>
    <t>ticker</t>
  </si>
  <si>
    <t>equity</t>
  </si>
  <si>
    <t>bond</t>
  </si>
  <si>
    <t>currency</t>
  </si>
  <si>
    <t>commodity</t>
  </si>
  <si>
    <t>hf</t>
  </si>
  <si>
    <t>name</t>
  </si>
  <si>
    <t>US Large Cap (S&amp;P 500 TR)</t>
  </si>
  <si>
    <t>Nasdaq</t>
  </si>
  <si>
    <t>US Small Cap (Russell 2000)</t>
  </si>
  <si>
    <t>Japan (TOPIX)</t>
  </si>
  <si>
    <t>Europe (MSCI Europe)</t>
  </si>
  <si>
    <t>China (CSI 300)</t>
  </si>
  <si>
    <t>Global EM (MSCI EM)</t>
  </si>
  <si>
    <t>US 2yr</t>
  </si>
  <si>
    <t>US 10yr</t>
  </si>
  <si>
    <t>US 30yr</t>
  </si>
  <si>
    <t>German 10yr</t>
  </si>
  <si>
    <t>German 30yr</t>
  </si>
  <si>
    <t>UK 10yr</t>
  </si>
  <si>
    <t>UK 30yr</t>
  </si>
  <si>
    <t>JGB 10yr</t>
  </si>
  <si>
    <t>JGB 30yr</t>
  </si>
  <si>
    <t>DXY</t>
  </si>
  <si>
    <t>EUR</t>
  </si>
  <si>
    <t xml:space="preserve">GBP </t>
  </si>
  <si>
    <t>JPY</t>
  </si>
  <si>
    <t>MSCI EM Currency Index</t>
  </si>
  <si>
    <t>Crude Oil (WTI)</t>
  </si>
  <si>
    <t>Nat Gas</t>
  </si>
  <si>
    <t>Gold (Spot)</t>
  </si>
  <si>
    <t>Steel (Rebar)</t>
  </si>
  <si>
    <t>Ag &amp; Livestock (Bloomberg)</t>
  </si>
  <si>
    <t>Equity Market Neutral</t>
  </si>
  <si>
    <t>Event Driven</t>
  </si>
  <si>
    <t>Global Macro</t>
  </si>
  <si>
    <t>qtr2_ago</t>
  </si>
  <si>
    <t>qtr3_ago</t>
  </si>
  <si>
    <t>end_prev_year</t>
  </si>
  <si>
    <t>end_year</t>
  </si>
  <si>
    <t>US</t>
  </si>
  <si>
    <t>Euro area</t>
  </si>
  <si>
    <t>Japan</t>
  </si>
  <si>
    <t>China</t>
  </si>
  <si>
    <t>Developed Markets</t>
  </si>
  <si>
    <t>Emerging Markets</t>
  </si>
  <si>
    <t>country</t>
  </si>
  <si>
    <t>q323</t>
  </si>
  <si>
    <t>q423</t>
  </si>
  <si>
    <t>q124</t>
  </si>
  <si>
    <t>q224</t>
  </si>
  <si>
    <t>q324</t>
  </si>
  <si>
    <t>q424</t>
  </si>
  <si>
    <t>y2023</t>
  </si>
  <si>
    <t>y2024</t>
  </si>
  <si>
    <t>y2025</t>
  </si>
  <si>
    <t>ESGU US EQUITY</t>
  </si>
  <si>
    <t>SPGTCED INDEX</t>
  </si>
  <si>
    <t>NDDUUS Index</t>
  </si>
  <si>
    <t>iShares ESG Aware</t>
  </si>
  <si>
    <t>MSCI ACWI</t>
  </si>
  <si>
    <t>S&amp;P Global Clean Energy</t>
  </si>
  <si>
    <t>MSCI ACWI ESG Leaders</t>
  </si>
  <si>
    <t>MSCI USA</t>
  </si>
  <si>
    <t>Pre-seed deal value ($B)</t>
  </si>
  <si>
    <t>Seed deal value ($B)</t>
  </si>
  <si>
    <t>Early</t>
  </si>
  <si>
    <t>Late</t>
  </si>
  <si>
    <t>Growth</t>
  </si>
  <si>
    <t xml:space="preserve">Total </t>
  </si>
  <si>
    <t>https://www.fticonsulting.com/insights/articles/does-corporate-debt-maturity-wall-really-exist</t>
  </si>
  <si>
    <t>esg</t>
  </si>
  <si>
    <t>acwi</t>
  </si>
  <si>
    <t>clean energy</t>
  </si>
  <si>
    <t>esg_leaders</t>
  </si>
  <si>
    <t>msci_us</t>
  </si>
  <si>
    <t>NDUEACWF Index</t>
  </si>
  <si>
    <t>NGSINU Index</t>
  </si>
  <si>
    <t>PGEHCHC LX Equity</t>
  </si>
  <si>
    <t>Fund global</t>
  </si>
  <si>
    <t>Global</t>
  </si>
  <si>
    <t>AI_ML</t>
  </si>
  <si>
    <t>Other</t>
  </si>
  <si>
    <t>World</t>
  </si>
  <si>
    <t>Eurozone</t>
  </si>
  <si>
    <t>Canada</t>
  </si>
  <si>
    <t>2015-2019 Avg.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</si>
  <si>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</si>
  <si>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</si>
  <si>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</si>
  <si>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</si>
  <si>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</si>
  <si>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</si>
  <si>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</si>
  <si>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</si>
  <si>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</si>
  <si>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</si>
  <si>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</si>
  <si>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</si>
  <si>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</si>
  <si>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</si>
  <si>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</si>
  <si>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</si>
  <si>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</si>
  <si>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</si>
  <si>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</si>
  <si>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</si>
  <si>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</si>
  <si>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</si>
  <si>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</si>
  <si>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</si>
  <si>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</si>
  <si>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</si>
  <si>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</si>
  <si>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</si>
  <si>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</si>
  <si>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</si>
  <si>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</si>
  <si>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</si>
  <si>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</si>
  <si>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</si>
  <si>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</si>
  <si>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</si>
  <si>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</si>
  <si>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</si>
  <si>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</si>
  <si>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</si>
  <si>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</si>
  <si>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</si>
  <si>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</si>
  <si>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</si>
  <si>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y2017</t>
  </si>
  <si>
    <t>y2018</t>
  </si>
  <si>
    <t>y2019</t>
  </si>
  <si>
    <t>y2020</t>
  </si>
  <si>
    <t>y2021</t>
  </si>
  <si>
    <t>y2022</t>
  </si>
  <si>
    <t>six_month</t>
  </si>
  <si>
    <t>Equity Markets</t>
  </si>
  <si>
    <t>Currency Markets</t>
  </si>
  <si>
    <t>Commodity Markets</t>
  </si>
  <si>
    <t>RCG Hedge Fund Indices</t>
  </si>
  <si>
    <t>Bond Markets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</si>
</sst>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8" formatCode="&quot;$&quot;#,##0.00_);[Red]\(&quot;$&quot;#,##0.00\)"/>
    <numFmt numFmtId="43" formatCode="_(* #,##0.00_);_(* \(#,##0.00\);_(* &quot;-&quot;??_);_(@_)"/>
    <numFmt numFmtId="164" formatCode="0.00000000000000"/>
    <numFmt numFmtId="165" formatCode="0.0"/>
    <numFmt numFmtId="166" formatCode="_(* #,##0.00_);[Red]_(* \(#,##0.00\);_(* &quot;-&quot;??_);_(@_)"/>
    <numFmt numFmtId="167" formatCode="[$$-409]#,##0"/>
    <numFmt numFmtId="168" formatCode="yyyy\-mm\-dd"/>
    <numFmt numFmtId="169" formatCode="_(* #,##0_);_(* \(#,##0\);_(* &quot;-&quot;??_);_(@_)"/>
    <numFmt numFmtId="170" formatCode="_(* #,##0.0_);_(* \(#,##0.0\);_(* &quot;-&quot;??_);_(@_)"/>
    <numFmt numFmtId="171" formatCode="0.0000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color indexed="23"/>
      <name val="Calibri"/>
      <family val="2"/>
      <scheme val="minor"/>
    </font>
    <font>
      <sz val="10"/>
      <color indexed="23"/>
      <name val="Arial"/>
      <family val="2"/>
    </font>
    <font>
      <sz val="10"/>
      <name val="Calibri"/>
      <family val="2"/>
      <scheme val="minor"/>
    </font>
    <font>
      <sz val="10"/>
      <color indexed="55"/>
      <name val="Arial"/>
      <family val="2"/>
    </font>
    <font>
      <b/>
      <sz val="10"/>
      <color theme="1"/>
      <name val="Arial"/>
      <family val="2"/>
    </font>
    <font>
      <u/>
      <sz val="10"/>
      <color rgb="FF0D9DDB"/>
      <name val="Arial"/>
      <family val="2"/>
    </font>
    <font>
      <b/>
      <sz val="16"/>
      <name val="Arial"/>
      <family val="2"/>
    </font>
    <font>
      <b/>
      <sz val="16"/>
      <color rgb="FF7654A3"/>
      <name val="Arial"/>
      <family val="2"/>
    </font>
    <font>
      <u/>
      <sz val="10"/>
      <color rgb="FF7654A3"/>
      <name val="Arial"/>
      <family val="2"/>
    </font>
    <font>
      <sz val="10"/>
      <color rgb="FF4DAA50"/>
      <name val="Arial"/>
      <family val="2"/>
    </font>
    <font>
      <sz val="12"/>
      <color theme="1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9E4"/>
        <bgColor indexed="64"/>
      </patternFill>
    </fill>
    <fill>
      <patternFill patternType="lightDown">
        <fgColor indexed="23"/>
      </patternFill>
    </fill>
    <fill>
      <patternFill patternType="lightGray">
        <fgColor indexed="22"/>
      </patternFill>
    </fill>
    <fill>
      <patternFill patternType="lightGray">
        <bgColor indexed="9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AE21"/>
        <bgColor auto="1"/>
      </patternFill>
    </fill>
    <fill>
      <patternFill patternType="solid">
        <fgColor rgb="FFFFAE21"/>
        <bgColor indexed="64"/>
      </patternFill>
    </fill>
    <fill>
      <patternFill patternType="solid">
        <fgColor rgb="FFFFC766"/>
      </patternFill>
    </fill>
    <fill>
      <patternFill patternType="solid">
        <fgColor rgb="FFFFC766"/>
        <bgColor auto="1"/>
      </patternFill>
    </fill>
    <fill>
      <patternFill patternType="solid">
        <fgColor rgb="FF61CAE6"/>
        <bgColor indexed="64"/>
      </patternFill>
    </fill>
    <fill>
      <patternFill patternType="solid">
        <fgColor theme="0" tint="-0.14996795556505021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5" fillId="0" borderId="0"/>
    <xf numFmtId="0" fontId="14" fillId="0" borderId="2" applyProtection="0">
      <alignment horizontal="left" vertical="center"/>
    </xf>
    <xf numFmtId="166" fontId="8" fillId="3" borderId="4" applyBorder="0">
      <alignment horizontal="right" vertical="center"/>
    </xf>
    <xf numFmtId="0" fontId="9" fillId="4" borderId="4" applyNumberFormat="0" applyBorder="0">
      <alignment horizontal="right"/>
    </xf>
    <xf numFmtId="0" fontId="10" fillId="5" borderId="3" applyNumberFormat="0" applyBorder="0">
      <alignment vertical="center"/>
    </xf>
    <xf numFmtId="166" fontId="7" fillId="6" borderId="5" applyBorder="0">
      <alignment horizontal="right" vertical="center"/>
    </xf>
    <xf numFmtId="0" fontId="17" fillId="0" borderId="0" applyNumberFormat="0"/>
    <xf numFmtId="0" fontId="11" fillId="0" borderId="0" applyBorder="0">
      <alignment horizontal="left" vertical="center"/>
    </xf>
    <xf numFmtId="0" fontId="12" fillId="0" borderId="2" applyNumberFormat="0">
      <alignment horizontal="left" vertical="center"/>
    </xf>
    <xf numFmtId="0" fontId="12" fillId="0" borderId="0" applyNumberFormat="0">
      <alignment horizontal="center" vertical="center"/>
    </xf>
    <xf numFmtId="166" fontId="3" fillId="11" borderId="1" applyNumberFormat="0" applyBorder="0" applyAlignment="0" applyProtection="0">
      <alignment vertical="center"/>
    </xf>
    <xf numFmtId="0" fontId="6" fillId="12" borderId="0" applyNumberFormat="0" applyFont="0" applyBorder="0" applyAlignment="0" applyProtection="0"/>
    <xf numFmtId="9" fontId="6" fillId="0" borderId="0" applyFont="0" applyFill="0" applyBorder="0" applyAlignment="0"/>
    <xf numFmtId="167" fontId="3" fillId="2" borderId="0" applyFont="0" applyFill="0" applyBorder="0" applyAlignment="0">
      <alignment vertical="center"/>
    </xf>
    <xf numFmtId="0" fontId="5" fillId="9" borderId="0" applyNumberFormat="0">
      <alignment horizontal="center"/>
      <protection locked="0"/>
    </xf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8" borderId="0" applyNumberFormat="0">
      <alignment horizontal="center" vertical="center"/>
      <protection locked="0"/>
    </xf>
    <xf numFmtId="0" fontId="5" fillId="7" borderId="0" applyNumberFormat="0">
      <alignment horizontal="center"/>
      <protection locked="0"/>
    </xf>
    <xf numFmtId="0" fontId="5" fillId="10" borderId="0" applyNumberFormat="0">
      <alignment horizontal="center"/>
      <protection locked="0"/>
    </xf>
    <xf numFmtId="0" fontId="3" fillId="0" borderId="0"/>
    <xf numFmtId="9" fontId="18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43" fontId="1" fillId="0" borderId="0" xfId="3" applyFont="1"/>
    <xf numFmtId="14" fontId="1" fillId="0" borderId="0" xfId="1" applyNumberFormat="1"/>
    <xf numFmtId="8" fontId="0" fillId="0" borderId="0" xfId="0" applyNumberFormat="1"/>
    <xf numFmtId="0" fontId="19" fillId="0" borderId="0" xfId="0" applyFont="1"/>
    <xf numFmtId="10" fontId="19" fillId="0" borderId="0" xfId="4" applyNumberFormat="1" applyFont="1"/>
    <xf numFmtId="2" fontId="19" fillId="0" borderId="0" xfId="0" applyNumberFormat="1" applyFont="1"/>
    <xf numFmtId="165" fontId="19" fillId="0" borderId="0" xfId="0" applyNumberFormat="1" applyFont="1" applyAlignment="1">
      <alignment horizontal="right"/>
    </xf>
    <xf numFmtId="14" fontId="19" fillId="0" borderId="0" xfId="0" applyNumberFormat="1" applyFont="1"/>
    <xf numFmtId="10" fontId="0" fillId="0" borderId="0" xfId="4" applyNumberFormat="1" applyFont="1"/>
    <xf numFmtId="165" fontId="0" fillId="0" borderId="0" xfId="0" applyNumberFormat="1"/>
    <xf numFmtId="168" fontId="0" fillId="0" borderId="0" xfId="0" applyNumberFormat="1"/>
    <xf numFmtId="0" fontId="5" fillId="0" borderId="0" xfId="0" applyFont="1" applyAlignment="1">
      <alignment horizontal="center"/>
    </xf>
    <xf numFmtId="2" fontId="3" fillId="0" borderId="0" xfId="19" applyNumberFormat="1" applyFont="1" applyFill="1" applyAlignment="1">
      <alignment horizontal="right" vertical="center"/>
    </xf>
    <xf numFmtId="9" fontId="0" fillId="0" borderId="0" xfId="4" applyFont="1"/>
    <xf numFmtId="2" fontId="0" fillId="0" borderId="0" xfId="30" applyNumberFormat="1" applyFont="1"/>
    <xf numFmtId="0" fontId="0" fillId="0" borderId="0" xfId="0" applyAlignment="1">
      <alignment horizontal="center"/>
    </xf>
    <xf numFmtId="169" fontId="0" fillId="0" borderId="0" xfId="30" applyNumberFormat="1" applyFont="1"/>
    <xf numFmtId="169" fontId="0" fillId="0" borderId="0" xfId="0" applyNumberFormat="1"/>
    <xf numFmtId="0" fontId="20" fillId="0" borderId="0" xfId="0" applyFont="1"/>
    <xf numFmtId="14" fontId="0" fillId="13" borderId="0" xfId="0" applyNumberFormat="1" applyFill="1"/>
    <xf numFmtId="0" fontId="21" fillId="0" borderId="0" xfId="0" applyFont="1" applyAlignment="1">
      <alignment horizontal="center"/>
    </xf>
    <xf numFmtId="165" fontId="2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30" applyFont="1"/>
    <xf numFmtId="43" fontId="0" fillId="0" borderId="0" xfId="30" applyFont="1" applyAlignment="1">
      <alignment horizontal="center"/>
    </xf>
    <xf numFmtId="0" fontId="0" fillId="0" borderId="0" xfId="0" applyAlignment="1">
      <alignment horizontal="right"/>
    </xf>
    <xf numFmtId="170" fontId="0" fillId="0" borderId="0" xfId="30" applyNumberFormat="1" applyFont="1" applyBorder="1"/>
    <xf numFmtId="171" fontId="0" fillId="0" borderId="0" xfId="0" applyNumberFormat="1"/>
  </cellXfs>
  <cellStyles count="31">
    <cellStyle name="Binary Flag" xfId="8" xr:uid="{A3477842-EF51-4D07-9A8F-60727161157D}"/>
    <cellStyle name="Code_Output" xfId="16" xr:uid="{BB6820AA-B724-4914-9609-9680A88DCD8F}"/>
    <cellStyle name="Comma" xfId="30" builtinId="3"/>
    <cellStyle name="Comma 2" xfId="3" xr:uid="{07249A94-1B89-4FF0-88F5-7B2A83CC482F}"/>
    <cellStyle name="Currency 2" xfId="19" xr:uid="{EF44233F-7513-4B41-9977-520D6F7DAB89}"/>
    <cellStyle name="Dropdown" xfId="24" xr:uid="{EAFEAFF1-8D48-439C-A167-F12EAF19B010}"/>
    <cellStyle name="DropdownLight" xfId="25" xr:uid="{C1211113-A268-48DF-B0D2-B5C7558E794A}"/>
    <cellStyle name="Empty_Cell" xfId="10" xr:uid="{9D3550D6-8A97-438C-A0C3-0F051C0F274A}"/>
    <cellStyle name="Followed Hyperlink" xfId="22" builtinId="9" customBuiltin="1"/>
    <cellStyle name="Formula" xfId="12" xr:uid="{9FF08849-BD43-4B92-9B56-54BB8295655C}"/>
    <cellStyle name="Hyperlink" xfId="21" builtinId="8" customBuiltin="1"/>
    <cellStyle name="Input 2" xfId="23" xr:uid="{5FCF6D08-C86B-4C65-9DCF-37F601762E0B}"/>
    <cellStyle name="InputLight" xfId="20" xr:uid="{E286F5D9-671C-4742-838A-8CE42D8F2E5B}"/>
    <cellStyle name="Line_Summary" xfId="11" xr:uid="{C06462A1-7E28-44BE-B66B-58C70BD377FB}"/>
    <cellStyle name="Normal" xfId="0" builtinId="0"/>
    <cellStyle name="Normal 10" xfId="26" xr:uid="{8FE2E51C-1EC1-40BE-8AD1-D8145025C3AB}"/>
    <cellStyle name="Normal 2" xfId="1" xr:uid="{99944272-EBBD-4B56-A650-F9272C6FDE2C}"/>
    <cellStyle name="Normal 2 2" xfId="29" xr:uid="{F8CB3469-BB26-4D0B-8A10-65F6BB84AD17}"/>
    <cellStyle name="Normal 3" xfId="5" xr:uid="{B488EEC6-7CA8-49D1-B6FD-19BD5F33249F}"/>
    <cellStyle name="Normal 5" xfId="28" xr:uid="{B6800A17-6B71-4C50-B3CC-07D2078AB7BF}"/>
    <cellStyle name="Notes" xfId="17" xr:uid="{F5A0C031-2774-478A-8380-184148E1B5CB}"/>
    <cellStyle name="Percent" xfId="4" builtinId="5"/>
    <cellStyle name="Percent 2" xfId="2" xr:uid="{F86DDE68-AE43-4D85-846B-112548815268}"/>
    <cellStyle name="Percent 2 2" xfId="27" xr:uid="{F823C7C7-B4B6-4D7F-8822-6AAC48502184}"/>
    <cellStyle name="Percent 3" xfId="18" xr:uid="{38FDAEDB-925F-4AD6-9653-FD2AEE618E3B}"/>
    <cellStyle name="Sheet Header" xfId="6" xr:uid="{E552AC90-A041-4A88-AF63-9F5B2FA05A5E}"/>
    <cellStyle name="Table Header" xfId="7" xr:uid="{2334CC7B-7833-431B-B7E7-957F91395BA0}"/>
    <cellStyle name="Table Header 2" xfId="14" xr:uid="{1328CFE2-29F0-46E4-A86E-B46CC5C0BECC}"/>
    <cellStyle name="Table Header 3" xfId="15" xr:uid="{A04CD3DA-EE62-4AF9-9B7B-23F874A3258E}"/>
    <cellStyle name="Technical_Input" xfId="9" xr:uid="{E6CD0C13-DAC1-4F5D-8855-AD21EB4491CE}"/>
    <cellStyle name="unit" xfId="13" xr:uid="{E6B56B3F-FDC8-43F6-A2BE-0C7717D3B2B7}"/>
  </cellStyles>
  <dxfs count="14">
    <dxf>
      <font>
        <b/>
        <i val="0"/>
        <color theme="0"/>
      </font>
      <fill>
        <patternFill>
          <bgColor theme="8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 tint="-0.24994659260841701"/>
        </patternFill>
      </fill>
    </dxf>
    <dxf>
      <font>
        <color auto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 style="thin">
          <color theme="0" tint="-0.24994659260841701"/>
        </horizontal>
      </border>
    </dxf>
    <dxf>
      <font>
        <b/>
        <i val="0"/>
        <color auto="1"/>
      </font>
      <fill>
        <patternFill>
          <bgColor rgb="FFFDCCA3"/>
        </patternFill>
      </fill>
    </dxf>
    <dxf>
      <border>
        <left style="thin">
          <color rgb="FFFDCCA3"/>
        </left>
        <right style="thin">
          <color rgb="FFFDCCA3"/>
        </right>
        <top style="thin">
          <color rgb="FFFDCCA3"/>
        </top>
        <bottom style="thin">
          <color rgb="FFFDCCA3"/>
        </bottom>
        <vertical style="thin">
          <color rgb="FFFDCCA3"/>
        </vertical>
        <horizontal style="thin">
          <color rgb="FFFDCCA3"/>
        </horizontal>
      </border>
    </dxf>
    <dxf>
      <font>
        <b/>
        <i val="0"/>
        <color theme="0"/>
      </font>
      <fill>
        <patternFill>
          <bgColor rgb="FFEA2839"/>
        </patternFill>
      </fill>
    </dxf>
    <dxf>
      <border>
        <left style="thin">
          <color rgb="FFEA2839"/>
        </left>
        <right style="thin">
          <color rgb="FFEA2839"/>
        </right>
        <top style="thin">
          <color rgb="FFEA2839"/>
        </top>
        <bottom style="thin">
          <color rgb="FFEA2839"/>
        </bottom>
        <vertical/>
        <horizontal style="thin">
          <color rgb="FFEA2839"/>
        </horizontal>
      </border>
    </dxf>
    <dxf>
      <font>
        <b/>
        <i val="0"/>
        <color rgb="FFFFFFFF"/>
      </font>
      <fill>
        <patternFill>
          <bgColor rgb="FFFF6D22"/>
        </patternFill>
      </fill>
    </dxf>
    <dxf>
      <border>
        <left style="thin">
          <color rgb="FFFF6D22"/>
        </left>
        <right style="thin">
          <color rgb="FFFF6D22"/>
        </right>
        <top style="thin">
          <color rgb="FFFF6D22"/>
        </top>
        <bottom style="thin">
          <color rgb="FFFF6D22"/>
        </bottom>
        <vertical/>
        <horizontal style="thin">
          <color rgb="FFFF6D22"/>
        </horizontal>
      </border>
    </dxf>
    <dxf>
      <font>
        <b/>
        <i val="0"/>
        <color theme="0"/>
      </font>
      <fill>
        <patternFill>
          <bgColor rgb="FF00C78B"/>
        </patternFill>
      </fill>
      <border>
        <left style="thin">
          <color rgb="FF00C78B"/>
        </left>
        <right style="thin">
          <color rgb="FF00C78B"/>
        </right>
        <top style="thin">
          <color rgb="FF00C78B"/>
        </top>
        <bottom style="thin">
          <color rgb="FF00C78B"/>
        </bottom>
        <vertical style="thin">
          <color rgb="FF00C78B"/>
        </vertical>
        <horizontal style="thin">
          <color rgb="FF00C78B"/>
        </horizontal>
      </border>
    </dxf>
    <dxf>
      <border>
        <left style="thin">
          <color rgb="FF00C78B"/>
        </left>
        <right style="thin">
          <color rgb="FF00C78B"/>
        </right>
        <top style="thin">
          <color rgb="FF00C78B"/>
        </top>
        <bottom style="thin">
          <color rgb="FF00C78B"/>
        </bottom>
        <horizontal style="thin">
          <color rgb="FF00C78B"/>
        </horizontal>
      </border>
    </dxf>
    <dxf>
      <font>
        <b/>
        <i val="0"/>
        <color theme="0"/>
      </font>
      <fill>
        <patternFill>
          <bgColor rgb="FF00B9E4"/>
        </patternFill>
      </fill>
    </dxf>
    <dxf>
      <border>
        <left style="thin">
          <color rgb="FF00B9E4"/>
        </left>
        <right style="thin">
          <color rgb="FF00B9E4"/>
        </right>
        <top style="thin">
          <color rgb="FF00B9E4"/>
        </top>
        <bottom style="thin">
          <color rgb="FF00B9E4"/>
        </bottom>
      </border>
    </dxf>
  </dxfs>
  <tableStyles count="7" defaultTableStyle="TableStyleMedium2" defaultPivotStyle="PivotStyleLight16">
    <tableStyle name="BNEF " pivot="0" count="2" xr9:uid="{3219D00A-C05D-47B8-84FF-169EBA641B51}">
      <tableStyleElement type="wholeTable" dxfId="13"/>
      <tableStyleElement type="headerRow" dxfId="12"/>
    </tableStyle>
    <tableStyle name="BNEF 1" pivot="0" count="2" xr9:uid="{28A51ABB-78ED-4BDC-A458-18C10919E319}">
      <tableStyleElement type="wholeTable" dxfId="11"/>
      <tableStyleElement type="headerRow" dxfId="10"/>
    </tableStyle>
    <tableStyle name="BNEF 2" pivot="0" count="2" xr9:uid="{687D3086-AA01-413D-A2AE-6E52E34F8A38}">
      <tableStyleElement type="wholeTable" dxfId="9"/>
      <tableStyleElement type="headerRow" dxfId="8"/>
    </tableStyle>
    <tableStyle name="BNEF 3" pivot="0" count="2" xr9:uid="{1D32F926-2CA2-4052-8DBF-B57E146AA432}">
      <tableStyleElement type="wholeTable" dxfId="7"/>
      <tableStyleElement type="headerRow" dxfId="6"/>
    </tableStyle>
    <tableStyle name="BNEF 4" pivot="0" count="2" xr9:uid="{156978C4-98A2-4C07-B747-71C4297A5E03}">
      <tableStyleElement type="wholeTable" dxfId="5"/>
      <tableStyleElement type="headerRow" dxfId="4"/>
    </tableStyle>
    <tableStyle name="BNEF 5" pivot="0" count="2" xr9:uid="{566A94D4-91A3-4E42-A721-819980262E77}">
      <tableStyleElement type="wholeTable" dxfId="3"/>
      <tableStyleElement type="headerRow" dxfId="2"/>
    </tableStyle>
    <tableStyle name="DATA SPREADSHEET" pivot="0" count="2" xr9:uid="{A25CBAE4-9BF6-45DB-83D7-2E33C8879F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Data...4277166933</v>
        <stp/>
        <stp>BDP|10430834902121562328</stp>
        <tr r="F2" s="14"/>
      </tp>
      <tp t="s">
        <v>#N/A Requesting Data...4275906829</v>
        <stp/>
        <stp>BDP|12889189420862790929</stp>
        <tr r="B3" s="18"/>
      </tp>
      <tp t="s">
        <v>#N/A Requesting Data...4038974299</v>
        <stp/>
        <stp>BDP|13461363494614953797</stp>
        <tr r="F2" s="18"/>
      </tp>
      <tp t="e">
        <v>#N/A</v>
        <stp/>
        <stp>BDH|14655904996247106990</stp>
        <tr r="I35" s="13"/>
      </tp>
      <tp t="e">
        <v>#N/A</v>
        <stp/>
        <stp>BDH|17610570239782673916</stp>
        <tr r="H20" s="13"/>
      </tp>
      <tp t="e">
        <v>#N/A</v>
        <stp/>
        <stp>BDH|12042550507289983585</stp>
        <tr r="J22" s="13"/>
      </tp>
      <tp t="e">
        <v>#N/A</v>
        <stp/>
        <stp>BDH|13669971327355338661</stp>
        <tr r="H18" s="13"/>
      </tp>
      <tp t="s">
        <v>#N/A Requesting Data...3988777119</v>
        <stp/>
        <stp>BDP|16845988793017361903</stp>
        <tr r="F3" s="14"/>
      </tp>
      <tp t="e">
        <v>#N/A</v>
        <stp/>
        <stp>BDH|13020057301509166248</stp>
        <tr r="H8" s="13"/>
      </tp>
      <tp t="e">
        <v>#N/A</v>
        <stp/>
        <stp>BDH|18370641627290008433</stp>
        <tr r="G7" s="11"/>
      </tp>
      <tp t="e">
        <v>#N/A</v>
        <stp/>
        <stp>BDH|13448470186605719248</stp>
        <tr r="I22" s="13"/>
      </tp>
      <tp t="e">
        <v>#N/A</v>
        <stp/>
        <stp>BDH|13903706400375992993</stp>
        <tr r="J13" s="13"/>
      </tp>
      <tp t="e">
        <v>#N/A</v>
        <stp/>
        <stp>BDH|18354990763728007706</stp>
        <tr r="K6" s="13"/>
      </tp>
      <tp t="e">
        <v>#N/A</v>
        <stp/>
        <stp>BDH|14066311079530456862</stp>
        <tr r="J18" s="13"/>
      </tp>
      <tp t="s">
        <v>#N/A Requesting Data...4021891963</v>
        <stp/>
        <stp>BDP|13800259480455928586</stp>
        <tr r="J2" s="14"/>
      </tp>
      <tp t="e">
        <v>#N/A</v>
        <stp/>
        <stp>BDH|15157297889444104240</stp>
        <tr r="I6" s="13"/>
      </tp>
      <tp t="e">
        <v>#N/A</v>
        <stp/>
        <stp>BDH|12658469901498987708</stp>
        <tr r="K34" s="13"/>
      </tp>
      <tp t="s">
        <v>#N/A Requesting Data...4189774219</v>
        <stp/>
        <stp>BDP|14097306717329824172</stp>
        <tr r="H3" s="18"/>
      </tp>
      <tp t="e">
        <v>#N/A</v>
        <stp/>
        <stp>BDH|15171478336315213937</stp>
        <tr r="E7" s="11"/>
      </tp>
      <tp t="e">
        <v>#N/A</v>
        <stp/>
        <stp>BDH|16502310624118069137</stp>
        <tr r="I13" s="13"/>
      </tp>
      <tp t="e">
        <v>#N/A</v>
        <stp/>
        <stp>BDH|15738019293503530168</stp>
        <tr r="C6" s="8"/>
      </tp>
      <tp t="e">
        <v>#N/A</v>
        <stp/>
        <stp>BDH|13005464463917941864</stp>
        <tr r="K9" s="13"/>
      </tp>
      <tp t="e">
        <v>#N/A</v>
        <stp/>
        <stp>BDH|12804494157284905915</stp>
        <tr r="H15" s="13"/>
      </tp>
      <tp t="e">
        <v>#N/A</v>
        <stp/>
        <stp>BDH|13061777388264243637</stp>
        <tr r="H24" s="13"/>
      </tp>
      <tp t="s">
        <v>#N/A Requesting Data...4198741218</v>
        <stp/>
        <stp>BDP|10508946973703489277</stp>
        <tr r="I3" s="14"/>
      </tp>
      <tp t="e">
        <v>#N/A</v>
        <stp/>
        <stp>BDH|17024916899461202924</stp>
        <tr r="K35" s="13"/>
      </tp>
      <tp t="e">
        <v>#N/A</v>
        <stp/>
        <stp>BDH|15246942020199934805</stp>
        <tr r="K4" s="13"/>
      </tp>
      <tp t="e">
        <v>#N/A</v>
        <stp/>
        <stp>BDH|11850418792704476711</stp>
        <tr r="H23" s="13"/>
      </tp>
      <tp t="s">
        <v>#N/A Requesting Data...3970958162</v>
        <stp/>
        <stp>BDP|13588406629321313858</stp>
        <tr r="G4" s="18"/>
      </tp>
      <tp t="s">
        <v>#N/A Requesting Data...4080076963</v>
        <stp/>
        <stp>BDP|11074828887395425824</stp>
        <tr r="G3" s="14"/>
      </tp>
      <tp t="e">
        <v>#N/A</v>
        <stp/>
        <stp>BDH|12164643887561915118</stp>
        <tr r="H31" s="13"/>
      </tp>
      <tp t="e">
        <v>#N/A</v>
        <stp/>
        <stp>BDH|11833996438463707430</stp>
        <tr r="K24" s="13"/>
      </tp>
      <tp t="e">
        <v>#N/A</v>
        <stp/>
        <stp>BDH|18270643236449733889</stp>
        <tr r="I4" s="13"/>
      </tp>
      <tp t="s">
        <v>#N/A Requesting Data...4096726932</v>
        <stp/>
        <stp>BDP|14831520836148523726</stp>
        <tr r="G6" s="14"/>
      </tp>
      <tp t="s">
        <v>#N/A Requesting Data...4123751189</v>
        <stp/>
        <stp>BDP|13554713724569277230</stp>
        <tr r="B2" s="14"/>
      </tp>
      <tp t="s">
        <v>#N/A Requesting Data...4073087944</v>
        <stp/>
        <stp>BDP|17192623760263456905</stp>
        <tr r="G3" s="18"/>
      </tp>
      <tp t="e">
        <v>#N/A</v>
        <stp/>
        <stp>BDH|14033954974982331596</stp>
        <tr r="J16" s="13"/>
      </tp>
      <tp t="e">
        <v>#N/A</v>
        <stp/>
        <stp>BDH|10444940059112742313</stp>
        <tr r="J34" s="13"/>
      </tp>
      <tp t="s">
        <v>#N/A Requesting Data...4018868511</v>
        <stp/>
        <stp>BDP|14417503328153511276</stp>
        <tr r="E3" s="14"/>
      </tp>
      <tp t="s">
        <v>#N/A Requesting Data...4153422764</v>
        <stp/>
        <stp>BDP|12038316102655490640</stp>
        <tr r="J7" s="14"/>
      </tp>
      <tp t="s">
        <v>#N/A Requesting Data...4012098690</v>
        <stp/>
        <stp>BDP|17798842295072596610</stp>
        <tr r="F7" s="13"/>
      </tp>
      <tp t="s">
        <v>#N/A Requesting Data...3983314822</v>
        <stp/>
        <stp>BDP|11501953910992249968</stp>
        <tr r="G7" s="14"/>
      </tp>
      <tp t="e">
        <v>#N/A</v>
        <stp/>
        <stp>BDH|13534390309610129254</stp>
        <tr r="H35" s="13"/>
      </tp>
      <tp t="e">
        <v>#N/A</v>
        <stp/>
        <stp>BDH|10421461933032897790</stp>
        <tr r="I24" s="13"/>
      </tp>
      <tp t="e">
        <v>#N/A</v>
        <stp/>
        <stp>BDH|15573024108397910017</stp>
        <tr r="K26" s="13"/>
      </tp>
      <tp t="e">
        <v>#N/A</v>
        <stp/>
        <stp>BDH|13206889282717778603</stp>
        <tr r="H10" s="13"/>
      </tp>
      <tp t="s">
        <v>#N/A Requesting Data...3982941217</v>
        <stp/>
        <stp>BDP|13870743253961882387</stp>
        <tr r="C6" s="14"/>
      </tp>
      <tp t="e">
        <v>#N/A</v>
        <stp/>
        <stp>BDH|12922204927977731677</stp>
        <tr r="G6" s="15"/>
      </tp>
      <tp t="s">
        <v>#N/A Requesting Data...4269725862</v>
        <stp/>
        <stp>BDP|10670652450296994539</stp>
        <tr r="E4" s="14"/>
      </tp>
      <tp t="e">
        <v>#N/A</v>
        <stp/>
        <stp>BDH|13392885289910405345</stp>
        <tr r="C7" s="11"/>
      </tp>
      <tp t="e">
        <v>#N/A</v>
        <stp/>
        <stp>BDH|12675956029140978963</stp>
        <tr r="J36" s="13"/>
      </tp>
      <tp t="e">
        <v>#N/A</v>
        <stp/>
        <stp>BDH|18176231334919202021</stp>
        <tr r="H19" s="13"/>
      </tp>
      <tp t="e">
        <v>#N/A</v>
        <stp/>
        <stp>BDH|11726700831007370234</stp>
        <tr r="A6" s="9"/>
      </tp>
      <tp t="e">
        <v>#N/A</v>
        <stp/>
        <stp>BDH|13211386294730038977</stp>
        <tr r="J17" s="13"/>
      </tp>
      <tp t="e">
        <v>#N/A</v>
        <stp/>
        <stp>BDH|17493237509341449462</stp>
        <tr r="K30" s="13"/>
      </tp>
      <tp t="s">
        <v>#N/A Requesting Data...3999519404</v>
        <stp/>
        <stp>BDP|15223583505772358342</stp>
        <tr r="B7" s="14"/>
      </tp>
      <tp t="s">
        <v>#N/A Requesting Data...4172735316</v>
        <stp/>
        <stp>BDP|17841042234367057229</stp>
        <tr r="F4" s="14"/>
      </tp>
      <tp t="s">
        <v>#N/A Requesting Data...4002339320</v>
        <stp/>
        <stp>BDP|17004656372451278698</stp>
        <tr r="E7" s="14"/>
      </tp>
      <tp t="s">
        <v>#N/A Requesting Data...4127180903</v>
        <stp/>
        <stp>BDP|12014745257016960783</stp>
        <tr r="C7" s="14"/>
      </tp>
      <tp t="s">
        <v>#N/A Requesting Data...4185597691</v>
        <stp/>
        <stp>BDP|18118496659191301957</stp>
        <tr r="F5" s="13"/>
      </tp>
      <tp t="e">
        <v>#N/A</v>
        <stp/>
        <stp>BDH|12881475710814881272</stp>
        <tr r="H14" s="13"/>
      </tp>
      <tp t="e">
        <v>#N/A</v>
        <stp/>
        <stp>BDH|17362606060363991599</stp>
        <tr r="K20" s="13"/>
      </tp>
      <tp t="e">
        <v>#N/A</v>
        <stp/>
        <stp>BDH|11306518414996656284</stp>
        <tr r="J12" s="13"/>
      </tp>
      <tp t="e">
        <v>#N/A</v>
        <stp/>
        <stp>BDH|14093393165710241016</stp>
        <tr r="J4" s="13"/>
      </tp>
      <tp t="e">
        <v>#N/A</v>
        <stp/>
        <stp>BDH|12013395925126615449</stp>
        <tr r="I16" s="13"/>
      </tp>
      <tp t="e">
        <v>#N/A</v>
        <stp/>
        <stp>BDH|14843117626456244035</stp>
        <tr r="K15" s="13"/>
      </tp>
      <tp t="s">
        <v>#N/A Requesting Data...4023660023</v>
        <stp/>
        <stp>BDP|18122600733613379893</stp>
        <tr r="C2" s="18"/>
      </tp>
      <tp t="s">
        <v>#N/A Requesting Data...4005293311</v>
        <stp/>
        <stp>BDP|15494171976254945102</stp>
        <tr r="D7" s="14"/>
      </tp>
      <tp t="e">
        <v>#N/A</v>
        <stp/>
        <stp>BDH|15451367324122044075</stp>
        <tr r="J10" s="13"/>
      </tp>
      <tp t="e">
        <v>#N/A</v>
        <stp/>
        <stp>BDH|17225356159416751197</stp>
        <tr r="K31" s="13"/>
      </tp>
      <tp t="e">
        <v>#N/A</v>
        <stp/>
        <stp>BDH|14037354220341233249</stp>
        <tr r="J20" s="13"/>
      </tp>
      <tp t="e">
        <v>#N/A</v>
        <stp/>
        <stp>BDH|18111397235806378899</stp>
        <tr r="D6" s="15"/>
      </tp>
      <tp t="e">
        <v>#N/A</v>
        <stp/>
        <stp>BDH|14019101478497642380</stp>
        <tr r="F6" s="15"/>
      </tp>
      <tp t="e">
        <v>#N/A</v>
        <stp/>
        <stp>BDH|14788352705775132497</stp>
        <tr r="K22" s="13"/>
      </tp>
      <tp t="s">
        <v>#N/A Requesting Data...4257972178</v>
        <stp/>
        <stp>BDP|10281674454756144200</stp>
        <tr r="I5" s="14"/>
      </tp>
      <tp t="e">
        <v>#N/A</v>
        <stp/>
        <stp>BDH|17060633416284667324</stp>
        <tr r="I20" s="13"/>
      </tp>
      <tp t="e">
        <v>#N/A</v>
        <stp/>
        <stp>BDH|10873738603535741575</stp>
        <tr r="K18" s="13"/>
      </tp>
      <tp t="e">
        <v>#N/A</v>
        <stp/>
        <stp>BDH|15937517656617732519</stp>
        <tr r="I29" s="13"/>
      </tp>
      <tp t="e">
        <v>#N/A</v>
        <stp/>
        <stp>BDH|16292195112508161902</stp>
        <tr r="J14" s="13"/>
      </tp>
      <tp t="s">
        <v>#N/A Requesting Data...4108773949</v>
        <stp/>
        <stp>BDP|11746556905959602983</stp>
        <tr r="B2" s="18"/>
      </tp>
      <tp t="s">
        <v>#N/A Requesting Data...4279761335</v>
        <stp/>
        <stp>BDP|16717448991159339657</stp>
        <tr r="H2" s="14"/>
      </tp>
      <tp t="e">
        <v>#N/A</v>
        <stp/>
        <stp>BDH|11532883726759499681</stp>
        <tr r="I36" s="13"/>
      </tp>
      <tp t="e">
        <v>#N/A</v>
        <stp/>
        <stp>BDH|10532184343668891909</stp>
        <tr r="J28" s="13"/>
      </tp>
      <tp t="e">
        <v>#N/A</v>
        <stp/>
        <stp>BDH|11041639650536920064</stp>
        <tr r="H7" s="13"/>
      </tp>
      <tp t="s">
        <v>#N/A Requesting Data...4088250920</v>
        <stp/>
        <stp>BDP|15297302805880414321</stp>
        <tr r="D3" s="14"/>
      </tp>
      <tp t="s">
        <v>#N/A Requesting Data...4143191745</v>
        <stp/>
        <stp>BDP|16301249852644325032</stp>
        <tr r="B4" s="14"/>
      </tp>
      <tp t="s">
        <v>#N/A Requesting Data...4276148331</v>
        <stp/>
        <stp>BDP|12232878760679874093</stp>
        <tr r="F4" s="13"/>
      </tp>
      <tp t="e">
        <v>#N/A</v>
        <stp/>
        <stp>BDH|16504712840802010259</stp>
        <tr r="K25" s="13"/>
      </tp>
      <tp t="e">
        <v>#N/A</v>
        <stp/>
        <stp>BDH|13098674127545201714</stp>
        <tr r="H6" s="13"/>
      </tp>
      <tp t="e">
        <v>#N/A</v>
        <stp/>
        <stp>BDH|10880175691594895955</stp>
        <tr r="K12" s="13"/>
      </tp>
      <tp t="e">
        <v>#N/A</v>
        <stp/>
        <stp>BDH|15383703971413001343</stp>
        <tr r="I9" s="13"/>
      </tp>
      <tp t="e">
        <v>#N/A</v>
        <stp/>
        <stp>BDH|12850256635630296601</stp>
        <tr r="I15" s="13"/>
      </tp>
    </main>
    <main first="bofaddin.rtdserver">
      <tp t="e">
        <v>#N/A</v>
        <stp/>
        <stp>BDH|9206499356581276579</stp>
        <tr r="H30" s="13"/>
      </tp>
      <tp t="e">
        <v>#N/A</v>
        <stp/>
        <stp>BDH|2188284030308016764</stp>
        <tr r="H32" s="13"/>
      </tp>
      <tp t="s">
        <v>#N/A Requesting Data...4273754964</v>
        <stp/>
        <stp>BDP|4843300401868521386</stp>
        <tr r="F3" s="18"/>
      </tp>
      <tp t="e">
        <v>#N/A</v>
        <stp/>
        <stp>BDH|4839664599935436279</stp>
        <tr r="K19" s="13"/>
      </tp>
      <tp t="e">
        <v>#N/A</v>
        <stp/>
        <stp>BDH|4970651479619580050</stp>
        <tr r="J19" s="13"/>
      </tp>
      <tp t="e">
        <v>#N/A</v>
        <stp/>
        <stp>BDH|6199121676975825872</stp>
        <tr r="K32" s="13"/>
      </tp>
      <tp t="s">
        <v>#N/A Requesting Data...4205294599</v>
        <stp/>
        <stp>BDP|2720129084586891023</stp>
        <tr r="D2" s="18"/>
      </tp>
      <tp t="e">
        <v>#N/A</v>
        <stp/>
        <stp>BDH|8472314936162919749</stp>
        <tr r="J6" s="13"/>
      </tp>
      <tp t="s">
        <v>#N/A Requesting Data...4133438005</v>
        <stp/>
        <stp>BDP|9285719459223023572</stp>
        <tr r="D2" s="14"/>
      </tp>
      <tp t="s">
        <v>#N/A Requesting Data...4257075714</v>
        <stp/>
        <stp>BDP|4261817282339890082</stp>
        <tr r="I2" s="14"/>
      </tp>
      <tp t="e">
        <v>#N/A</v>
        <stp/>
        <stp>BDH|9473479936942651126</stp>
        <tr r="J23" s="13"/>
      </tp>
      <tp t="s">
        <v>#N/A Requesting Data...4272897382</v>
        <stp/>
        <stp>BDP|7119911468001234751</stp>
        <tr r="D4" s="18"/>
      </tp>
      <tp t="s">
        <v>#N/A Requesting Data...4149868963</v>
        <stp/>
        <stp>BDP|6699010718040024925</stp>
        <tr r="J6" s="14"/>
      </tp>
      <tp t="e">
        <v>#N/A</v>
        <stp/>
        <stp>BDH|6715940526891894200</stp>
        <tr r="J29" s="13"/>
      </tp>
      <tp t="e">
        <v>#N/A</v>
        <stp/>
        <stp>BDH|9043386543298425822</stp>
        <tr r="H9" s="13"/>
      </tp>
      <tp t="e">
        <v>#N/A</v>
        <stp/>
        <stp>BDH|5159033894995406708</stp>
        <tr r="J5" s="13"/>
      </tp>
      <tp t="e">
        <v>#N/A</v>
        <stp/>
        <stp>BDH|7558390898114687723</stp>
        <tr r="F7" s="11"/>
      </tp>
      <tp t="e">
        <v>#N/A</v>
        <stp/>
        <stp>BDH|6257666942462066808</stp>
        <tr r="K8" s="13"/>
      </tp>
      <tp t="s">
        <v>#N/A Requesting Data...4271289019</v>
        <stp/>
        <stp>BDP|6547515567112250966</stp>
        <tr r="B5" s="14"/>
      </tp>
      <tp t="e">
        <v>#N/A</v>
        <stp/>
        <stp>BDH|1697100695557295042</stp>
        <tr r="H13" s="13"/>
      </tp>
      <tp t="e">
        <v>#N/A</v>
        <stp/>
        <stp>BDH|9678116261149959862</stp>
        <tr r="I8" s="13"/>
      </tp>
      <tp t="e">
        <v>#N/A</v>
        <stp/>
        <stp>BDH|7959422623366109864</stp>
        <tr r="J26" s="13"/>
      </tp>
      <tp t="e">
        <v>#N/A</v>
        <stp/>
        <stp>BDH|5892871674416187356</stp>
        <tr r="I28" s="13"/>
      </tp>
      <tp t="e">
        <v>#N/A</v>
        <stp/>
        <stp>BDH|8487484176252251671</stp>
        <tr r="I26" s="13"/>
      </tp>
      <tp t="e">
        <v>#N/A</v>
        <stp/>
        <stp>BDH|6456919252772834729</stp>
        <tr r="J15" s="13"/>
      </tp>
      <tp t="e">
        <v>#N/A</v>
        <stp/>
        <stp>BDH|7837795033138049434</stp>
        <tr r="K7" s="13"/>
      </tp>
      <tp t="e">
        <v>#N/A</v>
        <stp/>
        <stp>BDH|8648865804329745651</stp>
        <tr r="I5" s="13"/>
      </tp>
      <tp t="e">
        <v>#N/A</v>
        <stp/>
        <stp>BDH|5602239182073267320</stp>
        <tr r="K16" s="13"/>
      </tp>
      <tp t="e">
        <v>#N/A</v>
        <stp/>
        <stp>BDH|5931033061878945472</stp>
        <tr r="K14" s="13"/>
      </tp>
      <tp t="s">
        <v>#N/A Requesting Data...4138629816</v>
        <stp/>
        <stp>BDP|8657836242635929941</stp>
        <tr r="F6" s="13"/>
      </tp>
      <tp t="s">
        <v>#N/A Requesting Data...4098631541</v>
        <stp/>
        <stp>BDP|6030294878603025883</stp>
        <tr r="F7" s="14"/>
      </tp>
      <tp t="s">
        <v>#N/A Requesting Data...4182127829</v>
        <stp/>
        <stp>BDP|8940552341389330823</stp>
        <tr r="D3" s="18"/>
      </tp>
      <tp t="s">
        <v>#N/A Requesting Data...4110644814</v>
        <stp/>
        <stp>BDP|6212574757346751871</stp>
        <tr r="B4" s="18"/>
      </tp>
      <tp t="e">
        <v>#N/A</v>
        <stp/>
        <stp>BDH|9486829343639003473</stp>
        <tr r="J25" s="13"/>
      </tp>
      <tp t="s">
        <v>#N/A Requesting Data...4119205560</v>
        <stp/>
        <stp>BDP|5539413081915001461</stp>
        <tr r="G5" s="14"/>
      </tp>
      <tp t="s">
        <v>#N/A Requesting Data...4161381345</v>
        <stp/>
        <stp>BDP|9932567661636569575</stp>
        <tr r="E6" s="14"/>
      </tp>
      <tp t="e">
        <v>#N/A</v>
        <stp/>
        <stp>BDH|6767554060068009405</stp>
        <tr r="A6" s="1"/>
      </tp>
      <tp t="s">
        <v>#N/A Requesting Data...4289543455</v>
        <stp/>
        <stp>BDP|5881807619714506177</stp>
        <tr r="H7" s="14"/>
      </tp>
      <tp t="e">
        <v>#N/A</v>
        <stp/>
        <stp>BDH|6801579693702597198</stp>
        <tr r="H26" s="13"/>
      </tp>
      <tp t="s">
        <v>#N/A Requesting Data...4263585520</v>
        <stp/>
        <stp>BDP|2944619138067640921</stp>
        <tr r="J5" s="14"/>
      </tp>
      <tp t="e">
        <v>#N/A</v>
        <stp/>
        <stp>BDH|2901595842012157875</stp>
        <tr r="A6" s="15"/>
      </tp>
      <tp t="s">
        <v>#N/A Requesting Data...4171112254</v>
        <stp/>
        <stp>BDP|9278689465885740624</stp>
        <tr r="I6" s="14"/>
      </tp>
      <tp t="s">
        <v>#N/A Requesting Data...4249842070</v>
        <stp/>
        <stp>BDP|1282131802853123992</stp>
        <tr r="J4" s="14"/>
      </tp>
      <tp t="s">
        <v>#N/A Requesting Data...4204567456</v>
        <stp/>
        <stp>BDP|1228920151214025382</stp>
        <tr r="H5" s="14"/>
      </tp>
      <tp t="e">
        <v>#N/A</v>
        <stp/>
        <stp>BDH|8955370621285331650</stp>
        <tr r="I10" s="13"/>
      </tp>
      <tp t="e">
        <v>#N/A</v>
        <stp/>
        <stp>BDH|9275453278242156203</stp>
        <tr r="K29" s="13"/>
      </tp>
      <tp t="s">
        <v>#N/A Requesting Data...4164997813</v>
        <stp/>
        <stp>BDP|9050063728674774560</stp>
        <tr r="F9" s="13"/>
      </tp>
      <tp t="e">
        <v>#N/A</v>
        <stp/>
        <stp>BDH|7247868688634929972</stp>
        <tr r="I19" s="13"/>
      </tp>
      <tp t="e">
        <v>#N/A</v>
        <stp/>
        <stp>BDH|3381984537764379797</stp>
        <tr r="H5" s="13"/>
      </tp>
      <tp t="e">
        <v>#N/A</v>
        <stp/>
        <stp>BDH|1488354088947226619</stp>
        <tr r="H17" s="13"/>
      </tp>
      <tp t="s">
        <v>#N/A Requesting Data...4205647839</v>
        <stp/>
        <stp>BDP|7670128646449991031</stp>
        <tr r="J3" s="14"/>
      </tp>
      <tp t="s">
        <v>#N/A Requesting Data...4217220749</v>
        <stp/>
        <stp>BDP|4687471031390868845</stp>
        <tr r="C3" s="14"/>
      </tp>
      <tp t="e">
        <v>#N/A</v>
        <stp/>
        <stp>BDH|2333091528609322232</stp>
        <tr r="J32" s="13"/>
      </tp>
      <tp t="s">
        <v>#N/A Requesting Data...4289511437</v>
        <stp/>
        <stp>BDP|4066707707069518120</stp>
        <tr r="C4" s="14"/>
      </tp>
      <tp t="s">
        <v>#N/A Requesting Data...4187399251</v>
        <stp/>
        <stp>BDP|8207981221661377620</stp>
        <tr r="F10" s="13"/>
      </tp>
      <tp t="e">
        <v>#N/A</v>
        <stp/>
        <stp>BDH|9652132605055318985</stp>
        <tr r="A6" s="3"/>
      </tp>
      <tp t="e">
        <v>#N/A</v>
        <stp/>
        <stp>BDH|1984418532225229733</stp>
        <tr r="J30" s="13"/>
      </tp>
      <tp t="e">
        <v>#N/A</v>
        <stp/>
        <stp>BDH|7903171829494767490</stp>
        <tr r="I23" s="13"/>
      </tp>
      <tp t="e">
        <v>#N/A</v>
        <stp/>
        <stp>BDH|4837090876296181186</stp>
        <tr r="K23" s="13"/>
      </tp>
      <tp t="s">
        <v>#N/A Requesting Data...4285403929</v>
        <stp/>
        <stp>BDP|8511291990207622069</stp>
        <tr r="E5" s="14"/>
      </tp>
      <tp t="e">
        <v>#N/A</v>
        <stp/>
        <stp>BDH|5783349213517301472</stp>
        <tr r="H36" s="13"/>
      </tp>
      <tp t="e">
        <v>#N/A</v>
        <stp/>
        <stp>BDH|2283162083199675652</stp>
        <tr r="H28" s="13"/>
      </tp>
      <tp t="e">
        <v>#N/A</v>
        <stp/>
        <stp>BDH|1479785108452625190</stp>
        <tr r="A6" s="8"/>
      </tp>
      <tp t="s">
        <v>#N/A Requesting Data...4210817481</v>
        <stp/>
        <stp>BDP|5769327209930085343</stp>
        <tr r="F6" s="14"/>
      </tp>
      <tp t="e">
        <v>#N/A</v>
        <stp/>
        <stp>BDH|7573705069824001736</stp>
        <tr r="K36" s="13"/>
      </tp>
      <tp t="e">
        <v>#N/A</v>
        <stp/>
        <stp>BDH|3708440846154075295</stp>
        <tr r="J31" s="13"/>
      </tp>
      <tp t="e">
        <v>#N/A</v>
        <stp/>
        <stp>BDH|7657045640994616295</stp>
        <tr r="I32" s="13"/>
      </tp>
      <tp t="e">
        <v>#N/A</v>
        <stp/>
        <stp>BDH|3454073482598246635</stp>
        <tr r="H12" s="13"/>
      </tp>
      <tp t="s">
        <v>#N/A Requesting Data...4174591254</v>
        <stp/>
        <stp>BDP|1590992543098486231</stp>
        <tr r="C3" s="18"/>
      </tp>
      <tp t="e">
        <v>#N/A</v>
        <stp/>
        <stp>BDH|7226340159095237259</stp>
        <tr r="K5" s="13"/>
      </tp>
      <tp t="s">
        <v>#N/A Requesting Data...4263968143</v>
        <stp/>
        <stp>BDP|7822126223615576753</stp>
        <tr r="I7" s="14"/>
      </tp>
      <tp t="s">
        <v>#N/A Requesting Data...4189844406</v>
        <stp/>
        <stp>BDP|2902739761222392742</stp>
        <tr r="E3" s="18"/>
      </tp>
      <tp t="e">
        <v>#N/A</v>
        <stp/>
        <stp>BDH|1595282337495453333</stp>
        <tr r="J8" s="13"/>
      </tp>
      <tp t="e">
        <v>#N/A</v>
        <stp/>
        <stp>BDH|1254821856292358866</stp>
        <tr r="K28" s="13"/>
      </tp>
      <tp t="e">
        <v>#N/A</v>
        <stp/>
        <stp>BDH|6035739745541267271</stp>
        <tr r="I17" s="13"/>
      </tp>
      <tp t="s">
        <v>#N/A Requesting Data...4258146309</v>
        <stp/>
        <stp>BDP|2711563082431322819</stp>
        <tr r="E4" s="18"/>
      </tp>
      <tp t="e">
        <v>#N/A</v>
        <stp/>
        <stp>BDH|8201801232154716164</stp>
        <tr r="A7" s="11"/>
      </tp>
      <tp t="s">
        <v>#N/A Requesting Data...4189954275</v>
        <stp/>
        <stp>BDP|1645217970433383117</stp>
        <tr r="C5" s="14"/>
      </tp>
      <tp t="e">
        <v>#N/A</v>
        <stp/>
        <stp>BDH|3802903015445212973</stp>
        <tr r="J35" s="13"/>
      </tp>
      <tp t="s">
        <v>#N/A Requesting Data...4243318976</v>
        <stp/>
        <stp>BDP|3191004477106749580</stp>
        <tr r="I4" s="14"/>
      </tp>
      <tp t="s">
        <v>#N/A Requesting Data...4215290798</v>
        <stp/>
        <stp>BDP|7815742577665291508</stp>
        <tr r="E2" s="14"/>
      </tp>
      <tp t="s">
        <v>#N/A Requesting Data...4235762278</v>
        <stp/>
        <stp>BDP|8408737882157041783</stp>
        <tr r="G2" s="14"/>
      </tp>
      <tp t="e">
        <v>#N/A</v>
        <stp/>
        <stp>BDH|5082788222600632714</stp>
        <tr r="J24" s="13"/>
      </tp>
      <tp t="s">
        <v>#N/A Requesting Data...4262377105</v>
        <stp/>
        <stp>BDP|2823734418854280726</stp>
        <tr r="F4" s="18"/>
      </tp>
      <tp t="s">
        <v>#N/A Requesting Data...4214639061</v>
        <stp/>
        <stp>BDP|6442187218909667826</stp>
        <tr r="D6" s="14"/>
      </tp>
      <tp t="s">
        <v>#N/A Requesting Data...4278932953</v>
        <stp/>
        <stp>BDP|9908801419333748473</stp>
        <tr r="D5" s="14"/>
      </tp>
      <tp t="e">
        <v>#N/A</v>
        <stp/>
        <stp>BDH|9188848252437971354</stp>
        <tr r="I18" s="13"/>
      </tp>
      <tp t="e">
        <v>#N/A</v>
        <stp/>
        <stp>BDH|5181625179214259000</stp>
        <tr r="H4" s="13"/>
      </tp>
      <tp t="e">
        <v>#N/A</v>
        <stp/>
        <stp>BDH|4391770379574308006</stp>
        <tr r="C6" s="15"/>
      </tp>
      <tp t="s">
        <v>#N/A Requesting Data...4219549331</v>
        <stp/>
        <stp>BDP|5908577300378154800</stp>
        <tr r="D4" s="14"/>
      </tp>
      <tp t="e">
        <v>#N/A</v>
        <stp/>
        <stp>BDH|4396126124474901307</stp>
        <tr r="J9" s="13"/>
      </tp>
      <tp t="e">
        <v>#N/A</v>
        <stp/>
        <stp>BDH|4840758750612759474</stp>
        <tr r="I34" s="13"/>
      </tp>
      <tp t="e">
        <v>#N/A</v>
        <stp/>
        <stp>BDH|6418817490310092760</stp>
        <tr r="K10" s="13"/>
      </tp>
      <tp t="s">
        <v>#N/A Requesting Data...4270415885</v>
        <stp/>
        <stp>BDP|8714841415300958187</stp>
        <tr r="E2" s="18"/>
      </tp>
      <tp t="s">
        <v>#N/A Requesting Data...4236026653</v>
        <stp/>
        <stp>BDP|9362253898203317181</stp>
        <tr r="G4" s="14"/>
      </tp>
      <tp t="e">
        <v>#N/A</v>
        <stp/>
        <stp>BDH|5198413360842948426</stp>
        <tr r="H22" s="13"/>
      </tp>
      <tp t="s">
        <v>#N/A Requesting Data...4227199150</v>
        <stp/>
        <stp>BDP|9835954760980765751</stp>
        <tr r="H4" s="18"/>
      </tp>
      <tp t="s">
        <v>#N/A Requesting Data...4291759889</v>
        <stp/>
        <stp>BDP|3570039868653576744</stp>
        <tr r="H4" s="14"/>
      </tp>
      <tp t="s">
        <v>#N/A Requesting Data...4245766371</v>
        <stp/>
        <stp>BDP|6373267124072584566</stp>
        <tr r="H3" s="14"/>
      </tp>
      <tp t="e">
        <v>#N/A</v>
        <stp/>
        <stp>BDH|2841465955986854459</stp>
        <tr r="C6" s="3"/>
      </tp>
      <tp t="s">
        <v>#N/A Requesting Data...4262994722</v>
        <stp/>
        <stp>BDP|7733860751598432311</stp>
        <tr r="B3" s="14"/>
      </tp>
      <tp t="e">
        <v>#N/A</v>
        <stp/>
        <stp>BDH|1753680550753704359</stp>
        <tr r="I31" s="13"/>
      </tp>
      <tp t="e">
        <v>#N/A</v>
        <stp/>
        <stp>BDH|6300637501040088223</stp>
        <tr r="H29" s="13"/>
      </tp>
      <tp t="s">
        <v>#N/A Requesting Data...4236781831</v>
        <stp/>
        <stp>BDP|3802735858547451460</stp>
        <tr r="F8" s="13"/>
      </tp>
      <tp t="e">
        <v>#N/A</v>
        <stp/>
        <stp>BDH|4641396150611853104</stp>
        <tr r="I12" s="13"/>
      </tp>
      <tp t="e">
        <v>#N/A</v>
        <stp/>
        <stp>BDH|3542096363974021250</stp>
        <tr r="J7" s="13"/>
      </tp>
      <tp t="e">
        <v>#N/A</v>
        <stp/>
        <stp>BDH|6416736613307638489</stp>
        <tr r="I7" s="13"/>
      </tp>
      <tp t="e">
        <v>#N/A</v>
        <stp/>
        <stp>BDH|4995217065697087437</stp>
        <tr r="K13" s="13"/>
      </tp>
      <tp t="e">
        <v>#N/A</v>
        <stp/>
        <stp>BDH|1464827864548418493</stp>
        <tr r="H7" s="11"/>
      </tp>
      <tp t="e">
        <v>#N/A</v>
        <stp/>
        <stp>BDH|6562627845846354113</stp>
        <tr r="K17" s="13"/>
      </tp>
      <tp t="e">
        <v>#N/A</v>
        <stp/>
        <stp>BDH|9016444661489401169</stp>
        <tr r="H25" s="13"/>
      </tp>
      <tp t="e">
        <v>#N/A</v>
        <stp/>
        <stp>BDH|1730977637828116032</stp>
        <tr r="H34" s="13"/>
      </tp>
      <tp t="s">
        <v>#N/A Requesting Data...4230176266</v>
        <stp/>
        <stp>BDP|366539056342954733</stp>
        <tr r="H6" s="14"/>
      </tp>
      <tp t="e">
        <v>#N/A</v>
        <stp/>
        <stp>BDH|566315719551944523</stp>
        <tr r="I30" s="13"/>
      </tp>
      <tp t="e">
        <v>#N/A</v>
        <stp/>
        <stp>BDH|362729700240187654</stp>
        <tr r="I14" s="13"/>
      </tp>
      <tp t="e">
        <v>#N/A</v>
        <stp/>
        <stp>BDH|628703907694991039</stp>
        <tr r="H16" s="13"/>
      </tp>
      <tp t="s">
        <v>#N/A Requesting Data...4290480369</v>
        <stp/>
        <stp>BDP|236724140592200355</stp>
        <tr r="C4" s="18"/>
      </tp>
      <tp t="e">
        <v>#N/A</v>
        <stp/>
        <stp>BDH|607508742003109058</stp>
        <tr r="E6" s="15"/>
      </tp>
      <tp t="s">
        <v>#N/A Requesting Data...4244885340</v>
        <stp/>
        <stp>BDP|760809776285044616</stp>
        <tr r="C2" s="14"/>
      </tp>
      <tp t="s">
        <v>#N/A Requesting Data...4280538390</v>
        <stp/>
        <stp>BDP|332406226073421914</stp>
        <tr r="F5" s="14"/>
      </tp>
      <tp t="s">
        <v>#N/A Requesting Data...4292091058</v>
        <stp/>
        <stp>BDP|215305920179303791</stp>
        <tr r="G2" s="18"/>
      </tp>
      <tp t="s">
        <v>#N/A Requesting Data...4288360238</v>
        <stp/>
        <stp>BDP|421976879226199796</stp>
        <tr r="H2" s="18"/>
      </tp>
      <tp t="s">
        <v>#N/A Requesting Data...4255390441</v>
        <stp/>
        <stp>BDP|683872108568761971</stp>
        <tr r="B6" s="14"/>
      </tp>
      <tp t="e">
        <v>#N/A</v>
        <stp/>
        <stp>BDH|903441094730758522</stp>
        <tr r="I25" s="1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consumers!$B$5</c:f>
              <c:strCache>
                <c:ptCount val="1"/>
                <c:pt idx="0">
                  <c:v>Estimated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consumers!$A$6:$A$65</c:f>
              <c:numCache>
                <c:formatCode>m/d/yyyy</c:formatCode>
                <c:ptCount val="60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  <c:pt idx="47">
                  <c:v>44926</c:v>
                </c:pt>
                <c:pt idx="48">
                  <c:v>44957</c:v>
                </c:pt>
                <c:pt idx="49">
                  <c:v>44985</c:v>
                </c:pt>
                <c:pt idx="50">
                  <c:v>45016</c:v>
                </c:pt>
                <c:pt idx="51">
                  <c:v>45046</c:v>
                </c:pt>
                <c:pt idx="52">
                  <c:v>45077</c:v>
                </c:pt>
                <c:pt idx="53">
                  <c:v>45107</c:v>
                </c:pt>
                <c:pt idx="54">
                  <c:v>45138</c:v>
                </c:pt>
                <c:pt idx="55">
                  <c:v>45169</c:v>
                </c:pt>
                <c:pt idx="56">
                  <c:v>45199</c:v>
                </c:pt>
                <c:pt idx="57">
                  <c:v>45230</c:v>
                </c:pt>
                <c:pt idx="58">
                  <c:v>45260</c:v>
                </c:pt>
                <c:pt idx="59">
                  <c:v>45291</c:v>
                </c:pt>
              </c:numCache>
            </c:numRef>
          </c:cat>
          <c:val>
            <c:numRef>
              <c:f>consumers!$B$6:$B$65</c:f>
              <c:numCache>
                <c:formatCode>General</c:formatCode>
                <c:ptCount val="60"/>
                <c:pt idx="0">
                  <c:v>0</c:v>
                </c:pt>
                <c:pt idx="1">
                  <c:v>0.2</c:v>
                </c:pt>
                <c:pt idx="2">
                  <c:v>1</c:v>
                </c:pt>
                <c:pt idx="3">
                  <c:v>0.2</c:v>
                </c:pt>
                <c:pt idx="4">
                  <c:v>0.6</c:v>
                </c:pt>
                <c:pt idx="5">
                  <c:v>0.2</c:v>
                </c:pt>
                <c:pt idx="6">
                  <c:v>0.3</c:v>
                </c:pt>
                <c:pt idx="7">
                  <c:v>0.2</c:v>
                </c:pt>
                <c:pt idx="8">
                  <c:v>0.3</c:v>
                </c:pt>
                <c:pt idx="9">
                  <c:v>0.2</c:v>
                </c:pt>
                <c:pt idx="10">
                  <c:v>0.5</c:v>
                </c:pt>
                <c:pt idx="11">
                  <c:v>0.3</c:v>
                </c:pt>
                <c:pt idx="12">
                  <c:v>0.3</c:v>
                </c:pt>
                <c:pt idx="13">
                  <c:v>0.2</c:v>
                </c:pt>
                <c:pt idx="14">
                  <c:v>-8</c:v>
                </c:pt>
                <c:pt idx="15">
                  <c:v>-12</c:v>
                </c:pt>
                <c:pt idx="16">
                  <c:v>8.4</c:v>
                </c:pt>
                <c:pt idx="17">
                  <c:v>5</c:v>
                </c:pt>
                <c:pt idx="18">
                  <c:v>2.1</c:v>
                </c:pt>
                <c:pt idx="19">
                  <c:v>1</c:v>
                </c:pt>
                <c:pt idx="20">
                  <c:v>0.8</c:v>
                </c:pt>
                <c:pt idx="21">
                  <c:v>0.5</c:v>
                </c:pt>
                <c:pt idx="22">
                  <c:v>-0.3</c:v>
                </c:pt>
                <c:pt idx="23">
                  <c:v>0</c:v>
                </c:pt>
                <c:pt idx="24">
                  <c:v>1.1000000000000001</c:v>
                </c:pt>
                <c:pt idx="25">
                  <c:v>-0.5</c:v>
                </c:pt>
                <c:pt idx="26">
                  <c:v>5.8</c:v>
                </c:pt>
                <c:pt idx="27">
                  <c:v>1</c:v>
                </c:pt>
                <c:pt idx="28">
                  <c:v>-0.8</c:v>
                </c:pt>
                <c:pt idx="29">
                  <c:v>-0.3</c:v>
                </c:pt>
                <c:pt idx="30">
                  <c:v>-0.3</c:v>
                </c:pt>
                <c:pt idx="31">
                  <c:v>-0.7</c:v>
                </c:pt>
                <c:pt idx="32">
                  <c:v>-0.2</c:v>
                </c:pt>
                <c:pt idx="33">
                  <c:v>1.4</c:v>
                </c:pt>
                <c:pt idx="34">
                  <c:v>0.8</c:v>
                </c:pt>
                <c:pt idx="35">
                  <c:v>-0.1</c:v>
                </c:pt>
                <c:pt idx="36">
                  <c:v>2</c:v>
                </c:pt>
                <c:pt idx="37">
                  <c:v>0.4</c:v>
                </c:pt>
                <c:pt idx="38">
                  <c:v>0.6</c:v>
                </c:pt>
                <c:pt idx="39">
                  <c:v>1</c:v>
                </c:pt>
                <c:pt idx="40">
                  <c:v>0.1</c:v>
                </c:pt>
                <c:pt idx="41">
                  <c:v>0.9</c:v>
                </c:pt>
                <c:pt idx="42">
                  <c:v>0.1</c:v>
                </c:pt>
                <c:pt idx="43">
                  <c:v>-0.1</c:v>
                </c:pt>
                <c:pt idx="44">
                  <c:v>0.2</c:v>
                </c:pt>
                <c:pt idx="45">
                  <c:v>1</c:v>
                </c:pt>
                <c:pt idx="46">
                  <c:v>-0.2</c:v>
                </c:pt>
                <c:pt idx="47">
                  <c:v>-0.9</c:v>
                </c:pt>
                <c:pt idx="48">
                  <c:v>2</c:v>
                </c:pt>
                <c:pt idx="49">
                  <c:v>-0.4</c:v>
                </c:pt>
                <c:pt idx="50">
                  <c:v>-0.5</c:v>
                </c:pt>
                <c:pt idx="51">
                  <c:v>0.8</c:v>
                </c:pt>
                <c:pt idx="52">
                  <c:v>-0.2</c:v>
                </c:pt>
                <c:pt idx="53">
                  <c:v>0.5</c:v>
                </c:pt>
                <c:pt idx="54">
                  <c:v>0.4</c:v>
                </c:pt>
                <c:pt idx="55">
                  <c:v>0.1</c:v>
                </c:pt>
                <c:pt idx="56">
                  <c:v>0.3</c:v>
                </c:pt>
                <c:pt idx="57">
                  <c:v>-0.3</c:v>
                </c:pt>
                <c:pt idx="58">
                  <c:v>-0.1</c:v>
                </c:pt>
                <c:pt idx="5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B-4E92-9910-136D8727AB68}"/>
            </c:ext>
          </c:extLst>
        </c:ser>
        <c:ser>
          <c:idx val="1"/>
          <c:order val="1"/>
          <c:tx>
            <c:strRef>
              <c:f>consumers!$C$5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consumers!$A$6:$A$65</c:f>
              <c:numCache>
                <c:formatCode>m/d/yyyy</c:formatCode>
                <c:ptCount val="60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  <c:pt idx="47">
                  <c:v>44926</c:v>
                </c:pt>
                <c:pt idx="48">
                  <c:v>44957</c:v>
                </c:pt>
                <c:pt idx="49">
                  <c:v>44985</c:v>
                </c:pt>
                <c:pt idx="50">
                  <c:v>45016</c:v>
                </c:pt>
                <c:pt idx="51">
                  <c:v>45046</c:v>
                </c:pt>
                <c:pt idx="52">
                  <c:v>45077</c:v>
                </c:pt>
                <c:pt idx="53">
                  <c:v>45107</c:v>
                </c:pt>
                <c:pt idx="54">
                  <c:v>45138</c:v>
                </c:pt>
                <c:pt idx="55">
                  <c:v>45169</c:v>
                </c:pt>
                <c:pt idx="56">
                  <c:v>45199</c:v>
                </c:pt>
                <c:pt idx="57">
                  <c:v>45230</c:v>
                </c:pt>
                <c:pt idx="58">
                  <c:v>45260</c:v>
                </c:pt>
                <c:pt idx="59">
                  <c:v>45291</c:v>
                </c:pt>
              </c:numCache>
            </c:numRef>
          </c:cat>
          <c:val>
            <c:numRef>
              <c:f>consumers!$C$6:$C$65</c:f>
              <c:numCache>
                <c:formatCode>General</c:formatCode>
                <c:ptCount val="60"/>
                <c:pt idx="0">
                  <c:v>0.6</c:v>
                </c:pt>
                <c:pt idx="1">
                  <c:v>0.2</c:v>
                </c:pt>
                <c:pt idx="2">
                  <c:v>1.6</c:v>
                </c:pt>
                <c:pt idx="3">
                  <c:v>0.1</c:v>
                </c:pt>
                <c:pt idx="4">
                  <c:v>0.7</c:v>
                </c:pt>
                <c:pt idx="5">
                  <c:v>0.2</c:v>
                </c:pt>
                <c:pt idx="6">
                  <c:v>0.9</c:v>
                </c:pt>
                <c:pt idx="7">
                  <c:v>0.7</c:v>
                </c:pt>
                <c:pt idx="8">
                  <c:v>-0.6</c:v>
                </c:pt>
                <c:pt idx="9">
                  <c:v>0.3</c:v>
                </c:pt>
                <c:pt idx="10">
                  <c:v>0.7</c:v>
                </c:pt>
                <c:pt idx="11">
                  <c:v>0.4</c:v>
                </c:pt>
                <c:pt idx="12">
                  <c:v>-0.1</c:v>
                </c:pt>
                <c:pt idx="13">
                  <c:v>0.1</c:v>
                </c:pt>
                <c:pt idx="14">
                  <c:v>-9</c:v>
                </c:pt>
                <c:pt idx="15">
                  <c:v>-14.6</c:v>
                </c:pt>
                <c:pt idx="16">
                  <c:v>19</c:v>
                </c:pt>
                <c:pt idx="17">
                  <c:v>8.6</c:v>
                </c:pt>
                <c:pt idx="18">
                  <c:v>1.6</c:v>
                </c:pt>
                <c:pt idx="19">
                  <c:v>1</c:v>
                </c:pt>
                <c:pt idx="20">
                  <c:v>2</c:v>
                </c:pt>
                <c:pt idx="21">
                  <c:v>-0.4</c:v>
                </c:pt>
                <c:pt idx="22">
                  <c:v>-0.9</c:v>
                </c:pt>
                <c:pt idx="23">
                  <c:v>1</c:v>
                </c:pt>
                <c:pt idx="24">
                  <c:v>3.5</c:v>
                </c:pt>
                <c:pt idx="25">
                  <c:v>-2.5</c:v>
                </c:pt>
                <c:pt idx="26">
                  <c:v>10.9</c:v>
                </c:pt>
                <c:pt idx="27">
                  <c:v>0.8</c:v>
                </c:pt>
                <c:pt idx="28">
                  <c:v>-0.8</c:v>
                </c:pt>
                <c:pt idx="29">
                  <c:v>1</c:v>
                </c:pt>
                <c:pt idx="30">
                  <c:v>-1.5</c:v>
                </c:pt>
                <c:pt idx="31">
                  <c:v>0.9</c:v>
                </c:pt>
                <c:pt idx="32">
                  <c:v>0.7</c:v>
                </c:pt>
                <c:pt idx="33">
                  <c:v>1.6</c:v>
                </c:pt>
                <c:pt idx="34">
                  <c:v>1.1000000000000001</c:v>
                </c:pt>
                <c:pt idx="35">
                  <c:v>-0.6</c:v>
                </c:pt>
                <c:pt idx="36">
                  <c:v>1.4</c:v>
                </c:pt>
                <c:pt idx="37">
                  <c:v>1.4</c:v>
                </c:pt>
                <c:pt idx="38">
                  <c:v>2.1</c:v>
                </c:pt>
                <c:pt idx="39">
                  <c:v>1.3</c:v>
                </c:pt>
                <c:pt idx="40">
                  <c:v>-0.1</c:v>
                </c:pt>
                <c:pt idx="41">
                  <c:v>0.8</c:v>
                </c:pt>
                <c:pt idx="42">
                  <c:v>-0.7</c:v>
                </c:pt>
                <c:pt idx="43">
                  <c:v>0.7</c:v>
                </c:pt>
                <c:pt idx="44">
                  <c:v>-0.3</c:v>
                </c:pt>
                <c:pt idx="45">
                  <c:v>1.5</c:v>
                </c:pt>
                <c:pt idx="46">
                  <c:v>-1.4</c:v>
                </c:pt>
                <c:pt idx="47">
                  <c:v>-1</c:v>
                </c:pt>
                <c:pt idx="48">
                  <c:v>3</c:v>
                </c:pt>
                <c:pt idx="49">
                  <c:v>-0.7</c:v>
                </c:pt>
                <c:pt idx="50">
                  <c:v>-0.9</c:v>
                </c:pt>
                <c:pt idx="51">
                  <c:v>0.4</c:v>
                </c:pt>
                <c:pt idx="52">
                  <c:v>0.7</c:v>
                </c:pt>
                <c:pt idx="53">
                  <c:v>0.2</c:v>
                </c:pt>
                <c:pt idx="54">
                  <c:v>0.6</c:v>
                </c:pt>
                <c:pt idx="55">
                  <c:v>0.7</c:v>
                </c:pt>
                <c:pt idx="56">
                  <c:v>0.8</c:v>
                </c:pt>
                <c:pt idx="57">
                  <c:v>-0.3</c:v>
                </c:pt>
                <c:pt idx="58">
                  <c:v>0.3</c:v>
                </c:pt>
                <c:pt idx="5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B-4E92-9910-136D8727A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797600"/>
        <c:axId val="262268992"/>
      </c:lineChart>
      <c:dateAx>
        <c:axId val="1126797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68992"/>
        <c:crosses val="autoZero"/>
        <c:auto val="1"/>
        <c:lblOffset val="100"/>
        <c:baseTimeUnit val="months"/>
      </c:dateAx>
      <c:valAx>
        <c:axId val="26226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9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4</xdr:row>
      <xdr:rowOff>153987</xdr:rowOff>
    </xdr:from>
    <xdr:to>
      <xdr:col>11</xdr:col>
      <xdr:colOff>419100</xdr:colOff>
      <xdr:row>20</xdr:row>
      <xdr:rowOff>11112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10A9A-AD42-3B14-AA81-6C0D5F8D7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16E2-251E-49DE-8D0F-B6934F023911}">
  <dimension ref="A1:K36"/>
  <sheetViews>
    <sheetView tabSelected="1" topLeftCell="A16" workbookViewId="0">
      <selection activeCell="F33" sqref="F33:G33"/>
    </sheetView>
  </sheetViews>
  <sheetFormatPr defaultRowHeight="15" x14ac:dyDescent="0.25"/>
  <cols>
    <col min="1" max="1" width="18" bestFit="1" customWidth="1"/>
    <col min="2" max="2" width="25.85546875" bestFit="1" customWidth="1"/>
    <col min="3" max="3" width="11" bestFit="1" customWidth="1"/>
    <col min="4" max="4" width="13.85546875" customWidth="1"/>
    <col min="5" max="5" width="11" customWidth="1"/>
    <col min="6" max="6" width="13.7109375" bestFit="1" customWidth="1"/>
    <col min="7" max="7" width="11" bestFit="1" customWidth="1"/>
    <col min="8" max="9" width="10" bestFit="1" customWidth="1"/>
    <col min="10" max="11" width="11" bestFit="1" customWidth="1"/>
  </cols>
  <sheetData>
    <row r="1" spans="1:11" x14ac:dyDescent="0.25">
      <c r="H1" s="23">
        <v>45199</v>
      </c>
      <c r="I1" s="23">
        <v>45107</v>
      </c>
      <c r="J1" s="23">
        <v>45291</v>
      </c>
      <c r="K1" s="23">
        <v>44926</v>
      </c>
    </row>
    <row r="2" spans="1:11" x14ac:dyDescent="0.25">
      <c r="A2" t="s">
        <v>115</v>
      </c>
      <c r="B2" t="s">
        <v>121</v>
      </c>
      <c r="C2" t="s">
        <v>70</v>
      </c>
      <c r="F2" t="s">
        <v>245</v>
      </c>
      <c r="G2">
        <v>2023</v>
      </c>
      <c r="H2" t="s">
        <v>151</v>
      </c>
      <c r="I2" t="s">
        <v>152</v>
      </c>
      <c r="J2" t="s">
        <v>154</v>
      </c>
      <c r="K2" t="s">
        <v>153</v>
      </c>
    </row>
    <row r="3" spans="1:11" x14ac:dyDescent="0.25">
      <c r="B3" t="s">
        <v>253</v>
      </c>
      <c r="C3" t="s">
        <v>116</v>
      </c>
    </row>
    <row r="4" spans="1:11" x14ac:dyDescent="0.25">
      <c r="A4" t="s">
        <v>87</v>
      </c>
      <c r="B4" t="s">
        <v>122</v>
      </c>
      <c r="C4" t="s">
        <v>116</v>
      </c>
      <c r="F4">
        <f>_xll.BDP($A4, "HIST_TRR_PREV_1QTR")</f>
        <v>11.69157</v>
      </c>
      <c r="G4">
        <f>(J4/K4-1)*100</f>
        <v>26.287618972854187</v>
      </c>
      <c r="H4">
        <f>_xll.BDH($A4, "PX_LAST",H$1,H$1, "Days = c")</f>
        <v>9246.7389999999996</v>
      </c>
      <c r="I4">
        <f>_xll.BDH($A4, "PX_LAST",I$1,I$1, "Days = c")</f>
        <v>9559.6659999999993</v>
      </c>
      <c r="J4">
        <f>_xll.BDH($A4, "PX_LAST",J$1,J$1, "Days = c")</f>
        <v>10327.828</v>
      </c>
      <c r="K4">
        <f>_xll.BDH($A4, "PX_LAST",K$1,K$1, "Days = c")</f>
        <v>8178.0209999999997</v>
      </c>
    </row>
    <row r="5" spans="1:11" x14ac:dyDescent="0.25">
      <c r="A5" t="s">
        <v>88</v>
      </c>
      <c r="B5" t="s">
        <v>123</v>
      </c>
      <c r="C5" t="s">
        <v>116</v>
      </c>
      <c r="F5">
        <f>_xll.BDP($A5, "HIST_TRR_PREV_1QTR")</f>
        <v>13.83657</v>
      </c>
      <c r="G5">
        <f t="shared" ref="G5:G34" si="0">(J5/K5-1)*100</f>
        <v>43.423099265464614</v>
      </c>
      <c r="H5">
        <f>_xll.BDH($A5, "PX_LAST",H$1,H$1, "Days = c")</f>
        <v>13219.32</v>
      </c>
      <c r="I5">
        <f>_xll.BDH($A5, "PX_LAST",I$1,I$1, "Days = c")</f>
        <v>13787.92</v>
      </c>
      <c r="J5">
        <f>_xll.BDH($A5, "PX_LAST",J$1,J$1, "Days = c")</f>
        <v>15011.35</v>
      </c>
      <c r="K5">
        <f>_xll.BDH($A5, "PX_LAST",K$1,K$1, "Days = c")</f>
        <v>10466.48</v>
      </c>
    </row>
    <row r="6" spans="1:11" x14ac:dyDescent="0.25">
      <c r="A6" t="s">
        <v>89</v>
      </c>
      <c r="B6" t="s">
        <v>124</v>
      </c>
      <c r="C6" t="s">
        <v>116</v>
      </c>
      <c r="F6">
        <f>_xll.BDP($A6, "HIST_TRR_PREV_1QTR")</f>
        <v>14.01615</v>
      </c>
      <c r="G6">
        <f t="shared" si="0"/>
        <v>15.093178352143877</v>
      </c>
      <c r="H6">
        <f>_xll.BDH($A6, "PX_LAST",H$1,H$1, "Days = c")</f>
        <v>1785.1020000000001</v>
      </c>
      <c r="I6">
        <f>_xll.BDH($A6, "PX_LAST",I$1,I$1, "Days = c")</f>
        <v>1888.7339999999999</v>
      </c>
      <c r="J6">
        <f>_xll.BDH($A6, "PX_LAST",J$1,J$1, "Days = c")</f>
        <v>2027.0740000000001</v>
      </c>
      <c r="K6">
        <f>_xll.BDH($A6, "PX_LAST",K$1,K$1, "Days = c")</f>
        <v>1761.2460000000001</v>
      </c>
    </row>
    <row r="7" spans="1:11" x14ac:dyDescent="0.25">
      <c r="A7" t="s">
        <v>90</v>
      </c>
      <c r="B7" t="s">
        <v>125</v>
      </c>
      <c r="C7" t="s">
        <v>116</v>
      </c>
      <c r="F7">
        <f>_xll.BDP($A7, "HIST_TRR_PREV_1QTR")</f>
        <v>1.9886489999999999</v>
      </c>
      <c r="G7">
        <f t="shared" si="0"/>
        <v>25.092641049632334</v>
      </c>
      <c r="H7">
        <f>_xll.BDH($A7, "PX_LAST",H$1,H$1, "Days = c")</f>
        <v>2323.39</v>
      </c>
      <c r="I7">
        <f>_xll.BDH($A7, "PX_LAST",I$1,I$1, "Days = c")</f>
        <v>2288.6</v>
      </c>
      <c r="J7">
        <f>_xll.BDH($A7, "PX_LAST",J$1,J$1, "Days = c")</f>
        <v>2366.39</v>
      </c>
      <c r="K7">
        <f>_xll.BDH($A7, "PX_LAST",K$1,K$1, "Days = c")</f>
        <v>1891.71</v>
      </c>
    </row>
    <row r="8" spans="1:11" x14ac:dyDescent="0.25">
      <c r="A8" t="s">
        <v>91</v>
      </c>
      <c r="B8" t="s">
        <v>126</v>
      </c>
      <c r="C8" t="s">
        <v>116</v>
      </c>
      <c r="F8">
        <f>_xll.BDP($A8, "HIST_TRR_PREV_1QTR")</f>
        <v>6.4878460000000002</v>
      </c>
      <c r="G8">
        <f t="shared" si="0"/>
        <v>12.729824561403502</v>
      </c>
      <c r="H8">
        <f>_xll.BDH($A8, "PX_LAST",H$1,H$1, "Days = c")</f>
        <v>151.38999999999999</v>
      </c>
      <c r="I8">
        <f>_xll.BDH($A8, "PX_LAST",I$1,I$1, "Days = c")</f>
        <v>155.25</v>
      </c>
      <c r="J8">
        <f>_xll.BDH($A8, "PX_LAST",J$1,J$1, "Days = c")</f>
        <v>160.63999999999999</v>
      </c>
      <c r="K8">
        <f>_xll.BDH($A8, "PX_LAST",K$1,K$1, "Days = c")</f>
        <v>142.5</v>
      </c>
    </row>
    <row r="9" spans="1:11" x14ac:dyDescent="0.25">
      <c r="A9" t="s">
        <v>92</v>
      </c>
      <c r="B9" t="s">
        <v>127</v>
      </c>
      <c r="C9" t="s">
        <v>116</v>
      </c>
      <c r="F9">
        <f>_xll.BDP($A9, "HIST_TRR_PREV_1QTR")</f>
        <v>-6.8119759999999996</v>
      </c>
      <c r="G9">
        <f t="shared" si="0"/>
        <v>-11.378153387591272</v>
      </c>
      <c r="H9">
        <f>_xll.BDH($A9, "PX_LAST",H$1,H$1, "Days = c")</f>
        <v>3689.52</v>
      </c>
      <c r="I9">
        <f>_xll.BDH($A9, "PX_LAST",I$1,I$1, "Days = c")</f>
        <v>3842.45</v>
      </c>
      <c r="J9">
        <f>_xll.BDH($A9, "PX_LAST",J$1,J$1, "Days = c")</f>
        <v>3431.11</v>
      </c>
      <c r="K9">
        <f>_xll.BDH($A9, "PX_LAST",K$1,K$1, "Days = c")</f>
        <v>3871.63</v>
      </c>
    </row>
    <row r="10" spans="1:11" x14ac:dyDescent="0.25">
      <c r="A10" t="s">
        <v>49</v>
      </c>
      <c r="B10" t="s">
        <v>128</v>
      </c>
      <c r="C10" t="s">
        <v>116</v>
      </c>
      <c r="F10">
        <f>_xll.BDP($A10, "HIST_TRR_PREV_1QTR")</f>
        <v>7.8482029999999998</v>
      </c>
      <c r="G10">
        <f t="shared" si="0"/>
        <v>7.0432254961416918</v>
      </c>
      <c r="H10">
        <f>_xll.BDH($A10, "PX_LAST",H$1,H$1, "Days = c")</f>
        <v>952.78</v>
      </c>
      <c r="I10">
        <f>_xll.BDH($A10, "PX_LAST",I$1,I$1, "Days = c")</f>
        <v>989.48</v>
      </c>
      <c r="J10">
        <f>_xll.BDH($A10, "PX_LAST",J$1,J$1, "Days = c")</f>
        <v>1023.74</v>
      </c>
      <c r="K10">
        <f>_xll.BDH($A10, "PX_LAST",K$1,K$1, "Days = c")</f>
        <v>956.38</v>
      </c>
    </row>
    <row r="11" spans="1:11" x14ac:dyDescent="0.25">
      <c r="B11" t="s">
        <v>257</v>
      </c>
      <c r="C11" t="s">
        <v>117</v>
      </c>
    </row>
    <row r="12" spans="1:11" x14ac:dyDescent="0.25">
      <c r="A12" t="s">
        <v>93</v>
      </c>
      <c r="B12" t="s">
        <v>129</v>
      </c>
      <c r="C12" t="s">
        <v>117</v>
      </c>
      <c r="F12">
        <f>(H12-I12)*100</f>
        <v>14.819999999999922</v>
      </c>
      <c r="G12">
        <f>(J12-K12)*100</f>
        <v>-17.58999999999995</v>
      </c>
      <c r="H12">
        <f>_xll.BDH($A12, "PX_LAST",H$1,H$1, "Days = c")</f>
        <v>5.0435999999999996</v>
      </c>
      <c r="I12">
        <f>_xll.BDH($A12, "PX_LAST",I$1,I$1, "Days = c")</f>
        <v>4.8954000000000004</v>
      </c>
      <c r="J12">
        <f>_xll.BDH($A12, "PX_LAST",J$1,J$1, "Days = c")</f>
        <v>4.2499000000000002</v>
      </c>
      <c r="K12">
        <f>_xll.BDH($A12, "PX_LAST",K$1,K$1, "Days = c")</f>
        <v>4.4257999999999997</v>
      </c>
    </row>
    <row r="13" spans="1:11" x14ac:dyDescent="0.25">
      <c r="A13" t="s">
        <v>94</v>
      </c>
      <c r="B13" t="s">
        <v>130</v>
      </c>
      <c r="C13" t="s">
        <v>117</v>
      </c>
      <c r="F13">
        <f t="shared" ref="F13:F20" si="1">(H13-I13)*100</f>
        <v>73.44000000000004</v>
      </c>
      <c r="G13">
        <f t="shared" ref="G13:G20" si="2">(J13-K13)*100</f>
        <v>0.43000000000001926</v>
      </c>
      <c r="H13">
        <f>_xll.BDH($A13, "PX_LAST",H$1,H$1, "Days = c")</f>
        <v>4.5711000000000004</v>
      </c>
      <c r="I13">
        <f>_xll.BDH($A13, "PX_LAST",I$1,I$1, "Days = c")</f>
        <v>3.8367</v>
      </c>
      <c r="J13">
        <f>_xll.BDH($A13, "PX_LAST",J$1,J$1, "Days = c")</f>
        <v>3.8791000000000002</v>
      </c>
      <c r="K13">
        <f>_xll.BDH($A13, "PX_LAST",K$1,K$1, "Days = c")</f>
        <v>3.8748</v>
      </c>
    </row>
    <row r="14" spans="1:11" x14ac:dyDescent="0.25">
      <c r="A14" t="s">
        <v>95</v>
      </c>
      <c r="B14" t="s">
        <v>131</v>
      </c>
      <c r="C14" t="s">
        <v>117</v>
      </c>
      <c r="F14">
        <f t="shared" si="1"/>
        <v>83.870000000000019</v>
      </c>
      <c r="G14">
        <f t="shared" si="2"/>
        <v>6.5199999999999925</v>
      </c>
      <c r="H14">
        <f>_xll.BDH($A14, "PX_LAST",H$1,H$1, "Days = c")</f>
        <v>4.6992000000000003</v>
      </c>
      <c r="I14">
        <f>_xll.BDH($A14, "PX_LAST",I$1,I$1, "Days = c")</f>
        <v>3.8605</v>
      </c>
      <c r="J14">
        <f>_xll.BDH($A14, "PX_LAST",J$1,J$1, "Days = c")</f>
        <v>4.0282</v>
      </c>
      <c r="K14">
        <f>_xll.BDH($A14, "PX_LAST",K$1,K$1, "Days = c")</f>
        <v>3.9630000000000001</v>
      </c>
    </row>
    <row r="15" spans="1:11" x14ac:dyDescent="0.25">
      <c r="A15" t="s">
        <v>96</v>
      </c>
      <c r="B15" t="s">
        <v>132</v>
      </c>
      <c r="C15" t="s">
        <v>117</v>
      </c>
      <c r="F15">
        <f t="shared" si="1"/>
        <v>44.7</v>
      </c>
      <c r="G15">
        <f t="shared" si="2"/>
        <v>-54.700000000000017</v>
      </c>
      <c r="H15">
        <f>_xll.BDH($A15, "PX_LAST",H$1,H$1, "Days = c")</f>
        <v>2.839</v>
      </c>
      <c r="I15">
        <f>_xll.BDH($A15, "PX_LAST",I$1,I$1, "Days = c")</f>
        <v>2.3919999999999999</v>
      </c>
      <c r="J15">
        <f>_xll.BDH($A15, "PX_LAST",J$1,J$1, "Days = c")</f>
        <v>2.024</v>
      </c>
      <c r="K15">
        <f>_xll.BDH($A15, "PX_LAST",K$1,K$1, "Days = c")</f>
        <v>2.5710000000000002</v>
      </c>
    </row>
    <row r="16" spans="1:11" x14ac:dyDescent="0.25">
      <c r="A16" t="s">
        <v>97</v>
      </c>
      <c r="B16" t="s">
        <v>133</v>
      </c>
      <c r="C16" t="s">
        <v>117</v>
      </c>
      <c r="F16">
        <f t="shared" si="1"/>
        <v>64.600000000000037</v>
      </c>
      <c r="G16">
        <f t="shared" si="2"/>
        <v>-28.200000000000003</v>
      </c>
      <c r="H16">
        <f>_xll.BDH($A16, "PX_LAST",H$1,H$1, "Days = c")</f>
        <v>3.0350000000000001</v>
      </c>
      <c r="I16">
        <f>_xll.BDH($A16, "PX_LAST",I$1,I$1, "Days = c")</f>
        <v>2.3889999999999998</v>
      </c>
      <c r="J16">
        <f>_xll.BDH($A16, "PX_LAST",J$1,J$1, "Days = c")</f>
        <v>2.2629999999999999</v>
      </c>
      <c r="K16">
        <f>_xll.BDH($A16, "PX_LAST",K$1,K$1, "Days = c")</f>
        <v>2.5449999999999999</v>
      </c>
    </row>
    <row r="17" spans="1:11" x14ac:dyDescent="0.25">
      <c r="A17" t="s">
        <v>98</v>
      </c>
      <c r="B17" t="s">
        <v>134</v>
      </c>
      <c r="C17" t="s">
        <v>117</v>
      </c>
      <c r="F17">
        <f t="shared" si="1"/>
        <v>4.9000000000000377</v>
      </c>
      <c r="G17">
        <f t="shared" si="2"/>
        <v>-13.500000000000023</v>
      </c>
      <c r="H17">
        <f>_xll.BDH($A17, "PX_LAST",H$1,H$1, "Days = c")</f>
        <v>4.4370000000000003</v>
      </c>
      <c r="I17">
        <f>_xll.BDH($A17, "PX_LAST",I$1,I$1, "Days = c")</f>
        <v>4.3879999999999999</v>
      </c>
      <c r="J17">
        <f>_xll.BDH($A17, "PX_LAST",J$1,J$1, "Days = c")</f>
        <v>3.5369999999999999</v>
      </c>
      <c r="K17">
        <f>_xll.BDH($A17, "PX_LAST",K$1,K$1, "Days = c")</f>
        <v>3.6720000000000002</v>
      </c>
    </row>
    <row r="18" spans="1:11" x14ac:dyDescent="0.25">
      <c r="A18" t="s">
        <v>99</v>
      </c>
      <c r="B18" t="s">
        <v>135</v>
      </c>
      <c r="C18" t="s">
        <v>117</v>
      </c>
      <c r="F18">
        <f t="shared" si="1"/>
        <v>47.700000000000031</v>
      </c>
      <c r="G18">
        <f t="shared" si="2"/>
        <v>18.600000000000037</v>
      </c>
      <c r="H18">
        <f>_xll.BDH($A18, "PX_LAST",H$1,H$1, "Days = c")</f>
        <v>4.9000000000000004</v>
      </c>
      <c r="I18">
        <f>_xll.BDH($A18, "PX_LAST",I$1,I$1, "Days = c")</f>
        <v>4.423</v>
      </c>
      <c r="J18">
        <f>_xll.BDH($A18, "PX_LAST",J$1,J$1, "Days = c")</f>
        <v>4.1420000000000003</v>
      </c>
      <c r="K18">
        <f>_xll.BDH($A18, "PX_LAST",K$1,K$1, "Days = c")</f>
        <v>3.956</v>
      </c>
    </row>
    <row r="19" spans="1:11" x14ac:dyDescent="0.25">
      <c r="A19" t="s">
        <v>100</v>
      </c>
      <c r="B19" t="s">
        <v>136</v>
      </c>
      <c r="C19" t="s">
        <v>117</v>
      </c>
      <c r="F19">
        <f t="shared" si="1"/>
        <v>36.4</v>
      </c>
      <c r="G19">
        <f t="shared" si="2"/>
        <v>19.2</v>
      </c>
      <c r="H19">
        <f>_xll.BDH($A19, "PX_LAST",H$1,H$1, "Days = c")</f>
        <v>0.76500000000000001</v>
      </c>
      <c r="I19">
        <f>_xll.BDH($A19, "PX_LAST",I$1,I$1, "Days = c")</f>
        <v>0.40100000000000002</v>
      </c>
      <c r="J19">
        <f>_xll.BDH($A19, "PX_LAST",J$1,J$1, "Days = c")</f>
        <v>0.61399999999999999</v>
      </c>
      <c r="K19">
        <f>_xll.BDH($A19, "PX_LAST",K$1,K$1, "Days = c")</f>
        <v>0.42199999999999999</v>
      </c>
    </row>
    <row r="20" spans="1:11" x14ac:dyDescent="0.25">
      <c r="A20" t="s">
        <v>101</v>
      </c>
      <c r="B20" t="s">
        <v>137</v>
      </c>
      <c r="C20" t="s">
        <v>117</v>
      </c>
      <c r="F20">
        <f t="shared" si="1"/>
        <v>49.2</v>
      </c>
      <c r="G20">
        <f t="shared" si="2"/>
        <v>2.0000000000000018</v>
      </c>
      <c r="H20">
        <f>_xll.BDH($A20, "PX_LAST",H$1,H$1, "Days = c")</f>
        <v>1.734</v>
      </c>
      <c r="I20">
        <f>_xll.BDH($A20, "PX_LAST",I$1,I$1, "Days = c")</f>
        <v>1.242</v>
      </c>
      <c r="J20">
        <f>_xll.BDH($A20, "PX_LAST",J$1,J$1, "Days = c")</f>
        <v>1.633</v>
      </c>
      <c r="K20">
        <f>_xll.BDH($A20, "PX_LAST",K$1,K$1, "Days = c")</f>
        <v>1.613</v>
      </c>
    </row>
    <row r="21" spans="1:11" x14ac:dyDescent="0.25">
      <c r="B21" t="s">
        <v>254</v>
      </c>
      <c r="C21" t="s">
        <v>118</v>
      </c>
    </row>
    <row r="22" spans="1:11" x14ac:dyDescent="0.25">
      <c r="A22" t="s">
        <v>102</v>
      </c>
      <c r="B22" t="s">
        <v>138</v>
      </c>
      <c r="C22" t="s">
        <v>118</v>
      </c>
      <c r="F22">
        <f>(H22/I22-1)*100</f>
        <v>3.1696983830845848</v>
      </c>
      <c r="G22">
        <f t="shared" si="0"/>
        <v>-2.1145263808659109</v>
      </c>
      <c r="H22">
        <f>_xll.BDH($A22, "PX_LAST",H$1,H$1, "Days = c")</f>
        <v>106.17400000000001</v>
      </c>
      <c r="I22">
        <f>_xll.BDH($A22, "PX_LAST",I$1,I$1, "Days = c")</f>
        <v>102.91200000000001</v>
      </c>
      <c r="J22">
        <f>_xll.BDH($A22, "PX_LAST",J$1,J$1, "Days = c")</f>
        <v>101.333</v>
      </c>
      <c r="K22">
        <f>_xll.BDH($A22, "PX_LAST",K$1,K$1, "Days = c")</f>
        <v>103.52200000000001</v>
      </c>
    </row>
    <row r="23" spans="1:11" x14ac:dyDescent="0.25">
      <c r="A23" t="s">
        <v>103</v>
      </c>
      <c r="B23" t="s">
        <v>139</v>
      </c>
      <c r="C23" t="s">
        <v>118</v>
      </c>
      <c r="F23">
        <f t="shared" ref="F23:F36" si="3">(H23/I23-1)*100</f>
        <v>-3.0800256668805592</v>
      </c>
      <c r="G23">
        <f t="shared" si="0"/>
        <v>3.1200373657169544</v>
      </c>
      <c r="H23">
        <f>_xll.BDH($A23, "PX_LAST",H$1,H$1, "Days = c")</f>
        <v>1.0572999999999999</v>
      </c>
      <c r="I23">
        <f>_xll.BDH($A23, "PX_LAST",I$1,I$1, "Days = c")</f>
        <v>1.0909</v>
      </c>
      <c r="J23">
        <f>_xll.BDH($A23, "PX_LAST",J$1,J$1, "Days = c")</f>
        <v>1.1039000000000001</v>
      </c>
      <c r="K23">
        <f>_xll.BDH($A23, "PX_LAST",K$1,K$1, "Days = c")</f>
        <v>1.0705</v>
      </c>
    </row>
    <row r="24" spans="1:11" x14ac:dyDescent="0.25">
      <c r="A24" t="s">
        <v>104</v>
      </c>
      <c r="B24" t="s">
        <v>140</v>
      </c>
      <c r="C24" t="s">
        <v>118</v>
      </c>
      <c r="F24">
        <f t="shared" si="3"/>
        <v>-3.9675667165236517</v>
      </c>
      <c r="G24">
        <f t="shared" si="0"/>
        <v>5.3629065629396733</v>
      </c>
      <c r="H24">
        <f>_xll.BDH($A24, "PX_LAST",H$1,H$1, "Days = c")</f>
        <v>1.2199</v>
      </c>
      <c r="I24">
        <f>_xll.BDH($A24, "PX_LAST",I$1,I$1, "Days = c")</f>
        <v>1.2703</v>
      </c>
      <c r="J24">
        <f>_xll.BDH($A24, "PX_LAST",J$1,J$1, "Days = c")</f>
        <v>1.2730999999999999</v>
      </c>
      <c r="K24">
        <f>_xll.BDH($A24, "PX_LAST",K$1,K$1, "Days = c")</f>
        <v>1.2082999999999999</v>
      </c>
    </row>
    <row r="25" spans="1:11" x14ac:dyDescent="0.25">
      <c r="A25" t="s">
        <v>105</v>
      </c>
      <c r="B25" t="s">
        <v>141</v>
      </c>
      <c r="C25" t="s">
        <v>118</v>
      </c>
      <c r="F25">
        <f t="shared" si="3"/>
        <v>-3.3910533910533891</v>
      </c>
      <c r="G25">
        <f t="shared" si="0"/>
        <v>-7.0407761898518491</v>
      </c>
      <c r="H25">
        <f>_xll.BDH($A25, "PX_LAST",H$1,H$1, "Days = c")</f>
        <v>6.6950000000000004E-3</v>
      </c>
      <c r="I25">
        <f>_xll.BDH($A25, "PX_LAST",I$1,I$1, "Days = c")</f>
        <v>6.9300000000000004E-3</v>
      </c>
      <c r="J25">
        <f>_xll.BDH($A25, "PX_LAST",J$1,J$1, "Days = c")</f>
        <v>7.0899999999999999E-3</v>
      </c>
      <c r="K25">
        <f>_xll.BDH($A25, "PX_LAST",K$1,K$1, "Days = c")</f>
        <v>7.6270000000000001E-3</v>
      </c>
    </row>
    <row r="26" spans="1:11" x14ac:dyDescent="0.25">
      <c r="A26" t="s">
        <v>106</v>
      </c>
      <c r="B26" t="s">
        <v>142</v>
      </c>
      <c r="C26" t="s">
        <v>118</v>
      </c>
      <c r="F26">
        <f t="shared" si="3"/>
        <v>-0.43549070257178357</v>
      </c>
      <c r="G26">
        <f t="shared" si="0"/>
        <v>4.8026256360844233</v>
      </c>
      <c r="H26">
        <f>_xll.BDH($A26, "PX_LAST",H$1,H$1, "Days = c")</f>
        <v>1668.97</v>
      </c>
      <c r="I26">
        <f>_xll.BDH($A26, "PX_LAST",I$1,I$1, "Days = c")</f>
        <v>1676.27</v>
      </c>
      <c r="J26">
        <f>_xll.BDH($A26, "PX_LAST",J$1,J$1, "Days = c")</f>
        <v>1740.3</v>
      </c>
      <c r="K26">
        <f>_xll.BDH($A26, "PX_LAST",K$1,K$1, "Days = c")</f>
        <v>1660.55</v>
      </c>
    </row>
    <row r="27" spans="1:11" x14ac:dyDescent="0.25">
      <c r="B27" t="s">
        <v>255</v>
      </c>
      <c r="C27" t="s">
        <v>119</v>
      </c>
    </row>
    <row r="28" spans="1:11" x14ac:dyDescent="0.25">
      <c r="A28" t="s">
        <v>107</v>
      </c>
      <c r="B28" t="s">
        <v>143</v>
      </c>
      <c r="C28" t="s">
        <v>119</v>
      </c>
      <c r="F28">
        <f>(H28/I28-1)*100</f>
        <v>28.524915062287668</v>
      </c>
      <c r="G28">
        <f t="shared" si="0"/>
        <v>-10.727635185646644</v>
      </c>
      <c r="H28">
        <f>_xll.BDH($A28, "PX_LAST",H$1,H$1, "Days = c")</f>
        <v>90.79</v>
      </c>
      <c r="I28">
        <f>_xll.BDH($A28, "PX_LAST",I$1,I$1, "Days = c")</f>
        <v>70.64</v>
      </c>
      <c r="J28">
        <f>_xll.BDH($A28, "PX_LAST",J$1,J$1, "Days = c")</f>
        <v>71.650000000000006</v>
      </c>
      <c r="K28">
        <f>_xll.BDH($A28, "PX_LAST",K$1,K$1, "Days = c")</f>
        <v>80.260000000000005</v>
      </c>
    </row>
    <row r="29" spans="1:11" x14ac:dyDescent="0.25">
      <c r="A29" t="s">
        <v>108</v>
      </c>
      <c r="B29" t="s">
        <v>144</v>
      </c>
      <c r="C29" t="s">
        <v>119</v>
      </c>
      <c r="F29">
        <f t="shared" si="3"/>
        <v>4.6819156540385931</v>
      </c>
      <c r="G29">
        <f t="shared" si="0"/>
        <v>-43.821229050279328</v>
      </c>
      <c r="H29">
        <f>_xll.BDH($A29, "PX_LAST",H$1,H$1, "Days = c")</f>
        <v>2.9289999999999998</v>
      </c>
      <c r="I29">
        <f>_xll.BDH($A29, "PX_LAST",I$1,I$1, "Days = c")</f>
        <v>2.798</v>
      </c>
      <c r="J29">
        <f>_xll.BDH($A29, "PX_LAST",J$1,J$1, "Days = c")</f>
        <v>2.5139999999999998</v>
      </c>
      <c r="K29">
        <f>_xll.BDH($A29, "PX_LAST",K$1,K$1, "Days = c")</f>
        <v>4.4749999999999996</v>
      </c>
    </row>
    <row r="30" spans="1:11" x14ac:dyDescent="0.25">
      <c r="A30" t="s">
        <v>109</v>
      </c>
      <c r="B30" t="s">
        <v>145</v>
      </c>
      <c r="C30" t="s">
        <v>119</v>
      </c>
      <c r="F30">
        <f t="shared" si="3"/>
        <v>-3.6845807174303746</v>
      </c>
      <c r="G30">
        <f t="shared" si="0"/>
        <v>13.100733544588339</v>
      </c>
      <c r="H30">
        <f>_xll.BDH($A30, "PX_LAST",H$1,H$1, "Days = c")</f>
        <v>1848.63</v>
      </c>
      <c r="I30">
        <f>_xll.BDH($A30, "PX_LAST",I$1,I$1, "Days = c")</f>
        <v>1919.35</v>
      </c>
      <c r="J30">
        <f>_xll.BDH($A30, "PX_LAST",J$1,J$1, "Days = c")</f>
        <v>2062.98</v>
      </c>
      <c r="K30">
        <f>_xll.BDH($A30, "PX_LAST",K$1,K$1, "Days = c")</f>
        <v>1824.02</v>
      </c>
    </row>
    <row r="31" spans="1:11" x14ac:dyDescent="0.25">
      <c r="A31" t="s">
        <v>110</v>
      </c>
      <c r="B31" t="s">
        <v>146</v>
      </c>
      <c r="C31" t="s">
        <v>119</v>
      </c>
      <c r="F31">
        <f t="shared" si="3"/>
        <v>-3.2835024025627324</v>
      </c>
      <c r="G31">
        <f t="shared" si="0"/>
        <v>-1.3431013431013383</v>
      </c>
      <c r="H31">
        <f>_xll.BDH($A31, "PX_LAST",H$1,H$1, "Days = c")</f>
        <v>3623</v>
      </c>
      <c r="I31">
        <f>_xll.BDH($A31, "PX_LAST",I$1,I$1, "Days = c")</f>
        <v>3746</v>
      </c>
      <c r="J31">
        <f>_xll.BDH($A31, "PX_LAST",J$1,J$1, "Days = c")</f>
        <v>4040</v>
      </c>
      <c r="K31">
        <f>_xll.BDH($A31, "PX_LAST",K$1,K$1, "Days = c")</f>
        <v>4095</v>
      </c>
    </row>
    <row r="32" spans="1:11" x14ac:dyDescent="0.25">
      <c r="A32" t="s">
        <v>111</v>
      </c>
      <c r="B32" t="s">
        <v>147</v>
      </c>
      <c r="C32" t="s">
        <v>119</v>
      </c>
      <c r="F32">
        <f t="shared" si="3"/>
        <v>-3.4975810291046905</v>
      </c>
      <c r="G32">
        <f t="shared" si="0"/>
        <v>-8.804752000400951</v>
      </c>
      <c r="H32">
        <f>_xll.BDH($A32, "PX_LAST",H$1,H$1, "Days = c")</f>
        <v>97.700400000000002</v>
      </c>
      <c r="I32">
        <f>_xll.BDH($A32, "PX_LAST",I$1,I$1, "Days = c")</f>
        <v>101.2414</v>
      </c>
      <c r="J32">
        <f>_xll.BDH($A32, "PX_LAST",J$1,J$1, "Days = c")</f>
        <v>94.618899999999996</v>
      </c>
      <c r="K32">
        <f>_xll.BDH($A32, "PX_LAST",K$1,K$1, "Days = c")</f>
        <v>103.7542</v>
      </c>
    </row>
    <row r="33" spans="1:11" x14ac:dyDescent="0.25">
      <c r="B33" t="s">
        <v>256</v>
      </c>
      <c r="C33" t="s">
        <v>120</v>
      </c>
    </row>
    <row r="34" spans="1:11" x14ac:dyDescent="0.25">
      <c r="A34" t="s">
        <v>112</v>
      </c>
      <c r="B34" t="s">
        <v>148</v>
      </c>
      <c r="C34" t="s">
        <v>120</v>
      </c>
      <c r="F34" t="e">
        <f>(H34/I34-1)*100</f>
        <v>#VALUE!</v>
      </c>
      <c r="G34" t="e">
        <f t="shared" si="0"/>
        <v>#VALUE!</v>
      </c>
      <c r="H34" t="str">
        <f>_xll.BDH($A34, "PX_LAST",H$1,H$1, "Days = c")</f>
        <v>#N/A Invalid Security</v>
      </c>
      <c r="I34" t="str">
        <f>_xll.BDH($A34, "PX_LAST",I$1,I$1, "Days = c")</f>
        <v>#N/A Invalid Security</v>
      </c>
      <c r="J34" t="str">
        <f>_xll.BDH($A34, "PX_LAST",J$1,J$1, "Days = c")</f>
        <v>#N/A Invalid Security</v>
      </c>
      <c r="K34" t="str">
        <f>_xll.BDH($A34, "PX_LAST",K$1,K$1, "Days = c")</f>
        <v>#N/A Invalid Security</v>
      </c>
    </row>
    <row r="35" spans="1:11" x14ac:dyDescent="0.25">
      <c r="A35" t="s">
        <v>113</v>
      </c>
      <c r="B35" t="s">
        <v>149</v>
      </c>
      <c r="C35" t="s">
        <v>120</v>
      </c>
      <c r="F35" t="e">
        <f t="shared" si="3"/>
        <v>#VALUE!</v>
      </c>
      <c r="H35" t="str">
        <f>_xll.BDH($A35, "PX_LAST",H$1,H$1, "Days = c")</f>
        <v>#N/A Invalid Security</v>
      </c>
      <c r="I35" t="str">
        <f>_xll.BDH($A35, "PX_LAST",I$1,I$1, "Days = c")</f>
        <v>#N/A Invalid Security</v>
      </c>
      <c r="J35" t="str">
        <f>_xll.BDH($A35, "PX_LAST",J$1,J$1, "Days = c")</f>
        <v>#N/A Invalid Security</v>
      </c>
      <c r="K35" t="str">
        <f>_xll.BDH($A35, "PX_LAST",K$1,K$1, "Days = c")</f>
        <v>#N/A Invalid Security</v>
      </c>
    </row>
    <row r="36" spans="1:11" x14ac:dyDescent="0.25">
      <c r="A36" t="s">
        <v>114</v>
      </c>
      <c r="B36" t="s">
        <v>150</v>
      </c>
      <c r="C36" t="s">
        <v>120</v>
      </c>
      <c r="F36" t="e">
        <f t="shared" si="3"/>
        <v>#VALUE!</v>
      </c>
      <c r="G36" t="e">
        <f>(J36/K36-1)*100</f>
        <v>#VALUE!</v>
      </c>
      <c r="H36" t="str">
        <f>_xll.BDH($A36, "PX_LAST",H$1,H$1, "Days = c")</f>
        <v>#N/A Invalid Security</v>
      </c>
      <c r="I36" t="str">
        <f>_xll.BDH($A36, "PX_LAST",I$1,I$1, "Days = c")</f>
        <v>#N/A Invalid Security</v>
      </c>
      <c r="J36" t="str">
        <f>_xll.BDH($A36, "PX_LAST",J$1,J$1, "Days = c")</f>
        <v>#N/A Invalid Security</v>
      </c>
      <c r="K36" t="str">
        <f>_xll.BDH($A36, "PX_LAST",K$1,K$1, "Days = c")</f>
        <v>#N/A Invalid Security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9612-1401-47D4-8558-B60894F94C56}">
  <dimension ref="A1:H5"/>
  <sheetViews>
    <sheetView workbookViewId="0">
      <selection activeCell="D11" sqref="D11"/>
    </sheetView>
  </sheetViews>
  <sheetFormatPr defaultRowHeight="15" x14ac:dyDescent="0.25"/>
  <sheetData>
    <row r="1" spans="1:8" x14ac:dyDescent="0.25">
      <c r="A1" s="1" t="s">
        <v>1</v>
      </c>
      <c r="B1" s="34" t="s">
        <v>198</v>
      </c>
      <c r="C1" s="34" t="s">
        <v>155</v>
      </c>
      <c r="D1" s="34" t="s">
        <v>199</v>
      </c>
      <c r="E1" s="34" t="s">
        <v>157</v>
      </c>
      <c r="F1" s="34" t="s">
        <v>200</v>
      </c>
      <c r="G1" s="34" t="s">
        <v>158</v>
      </c>
      <c r="H1" s="35" t="s">
        <v>54</v>
      </c>
    </row>
    <row r="2" spans="1:8" x14ac:dyDescent="0.25">
      <c r="A2">
        <v>2023</v>
      </c>
      <c r="B2" s="34" cm="1">
        <f t="array" ref="B2">_xll.BDP("ECGDWO 23 Index","PX_LAST")</f>
        <v>2.9</v>
      </c>
      <c r="C2" s="34" cm="1">
        <f t="array" ref="C2">_xll.BDP("ECGDUS 23 Index","PX_LAST")</f>
        <v>2.4</v>
      </c>
      <c r="D2" s="34" cm="1">
        <f t="array" ref="D2">_xll.BDP("ECGDEU 23 Index","PX_LAST")</f>
        <v>0.5</v>
      </c>
      <c r="E2" s="34" cm="1">
        <f t="array" ref="E2">_xll.BDP("ECGDJP 23 Index","PX_LAST")</f>
        <v>2</v>
      </c>
      <c r="F2" s="34" cm="1">
        <f t="array" ref="F2">_xll.BDP("ECGDCA 23 Index","PX_LAST")</f>
        <v>1.1000000000000001</v>
      </c>
      <c r="G2" s="34" cm="1">
        <f t="array" ref="G2">_xll.BDP("ECGDCN 23 Index","PX_LAST")</f>
        <v>5.2</v>
      </c>
      <c r="H2" s="34" cm="1">
        <f t="array" ref="H2">_xll.BDP("ECGDM1 23 Index","PX_LAST")</f>
        <v>3.91</v>
      </c>
    </row>
    <row r="3" spans="1:8" x14ac:dyDescent="0.25">
      <c r="A3">
        <v>2024</v>
      </c>
      <c r="B3" s="34" cm="1">
        <f t="array" ref="B3">_xll.BDP("ECGDWO 24 Index","PX_LAST")</f>
        <v>2.7</v>
      </c>
      <c r="C3" s="34" cm="1">
        <f t="array" ref="C3">_xll.BDP("ECGDUS 24 Index","PX_LAST")</f>
        <v>1.5</v>
      </c>
      <c r="D3" s="34" cm="1">
        <f t="array" ref="D3">_xll.BDP("ECGDEU 24 Index","PX_LAST")</f>
        <v>0.5</v>
      </c>
      <c r="E3" s="34" cm="1">
        <f t="array" ref="E3">_xll.BDP("ECGDJP 24 Index","PX_LAST")</f>
        <v>0.8</v>
      </c>
      <c r="F3" s="34" cm="1">
        <f t="array" ref="F3">_xll.BDP("ECGDCA 24 Index","PX_LAST")</f>
        <v>0.5</v>
      </c>
      <c r="G3" s="34" cm="1">
        <f t="array" ref="G3">_xll.BDP("ECGDCN 24 Index","PX_LAST")</f>
        <v>4.5999999999999996</v>
      </c>
      <c r="H3" s="34" cm="1">
        <f t="array" ref="H3">_xll.BDP("ECGDM1 24 Index","PX_LAST")</f>
        <v>4.08</v>
      </c>
    </row>
    <row r="4" spans="1:8" x14ac:dyDescent="0.25">
      <c r="A4">
        <v>2025</v>
      </c>
      <c r="B4" s="34" cm="1">
        <f t="array" ref="B4">_xll.BDP("ECGDWO 25 Index","PX_LAST")</f>
        <v>2.9</v>
      </c>
      <c r="C4" s="34" cm="1">
        <f t="array" ref="C4">_xll.BDP("ECGDUS 25 Index","PX_LAST")</f>
        <v>1.7</v>
      </c>
      <c r="D4" s="34" cm="1">
        <f t="array" ref="D4">_xll.BDP("ECGDEU 25 Index","PX_LAST")</f>
        <v>1.4</v>
      </c>
      <c r="E4" s="34" cm="1">
        <f t="array" ref="E4">_xll.BDP("ECGDJP 25 Index","PX_LAST")</f>
        <v>1</v>
      </c>
      <c r="F4" s="34" cm="1">
        <f t="array" ref="F4">_xll.BDP("ECGDCA 25 Index","PX_LAST")</f>
        <v>1.75</v>
      </c>
      <c r="G4" s="34" cm="1">
        <f t="array" ref="G4">_xll.BDP("ECGDCN 25 Index","PX_LAST")</f>
        <v>4.4000000000000004</v>
      </c>
      <c r="H4" s="34" cm="1">
        <f t="array" ref="H4">_xll.BDP("ECGDM1 25 Index","PX_LAST")</f>
        <v>4.18</v>
      </c>
    </row>
    <row r="5" spans="1:8" x14ac:dyDescent="0.25">
      <c r="A5" s="36" t="s">
        <v>201</v>
      </c>
      <c r="B5" s="37">
        <v>3.38</v>
      </c>
      <c r="C5" s="37">
        <v>2.38</v>
      </c>
      <c r="D5" s="37">
        <v>1.98</v>
      </c>
      <c r="E5" s="37">
        <v>0.88</v>
      </c>
      <c r="F5" s="37">
        <v>1.88</v>
      </c>
      <c r="G5" s="37">
        <v>6.7</v>
      </c>
      <c r="H5" s="37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7959-3DCD-4F19-A0BB-5F86262E37CE}">
  <dimension ref="A1:P10"/>
  <sheetViews>
    <sheetView workbookViewId="0">
      <selection activeCell="I1" sqref="I1:J1048576"/>
    </sheetView>
  </sheetViews>
  <sheetFormatPr defaultRowHeight="15" x14ac:dyDescent="0.25"/>
  <cols>
    <col min="1" max="6" width="20.140625" customWidth="1"/>
    <col min="7" max="7" width="18.140625" customWidth="1"/>
    <col min="8" max="15" width="10.7109375" customWidth="1"/>
  </cols>
  <sheetData>
    <row r="1" spans="1:16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s="27" t="s">
        <v>167</v>
      </c>
      <c r="H1" t="s">
        <v>168</v>
      </c>
      <c r="I1" t="s">
        <v>169</v>
      </c>
      <c r="J1" t="s">
        <v>170</v>
      </c>
    </row>
    <row r="2" spans="1:16" x14ac:dyDescent="0.25">
      <c r="A2" s="28" t="s">
        <v>159</v>
      </c>
      <c r="B2" s="24">
        <f>_xll.BDP("ECGDD1 Q323 INDEX", "PX_LAST")</f>
        <v>2.9699999999999998</v>
      </c>
      <c r="C2" s="24">
        <f>_xll.BDP("ECGDD1 Q423 INDEX", "PX_LAST")</f>
        <v>0.96</v>
      </c>
      <c r="D2" s="25">
        <f>_xll.BDP("ECGDD1 Q124 INDEX", "PX_LAST")</f>
        <v>0.68</v>
      </c>
      <c r="E2" s="25">
        <f>_xll.BDP("ECGDD1 Q224 INDEX", "PX_LAST")</f>
        <v>0.6</v>
      </c>
      <c r="F2" s="25">
        <f>_xll.BDP("ECGDD1 Q324 INDEX", "PX_LAST")</f>
        <v>1</v>
      </c>
      <c r="G2" s="25">
        <f>_xll.BDP("ECGDD1 Q424 INDEX", "PX_LAST")</f>
        <v>1.3900000000000001</v>
      </c>
      <c r="H2" s="25">
        <f>_xll.BDP("ECGDD1 23 INDEX", "PX_LAST")</f>
        <v>1.6400000000000001</v>
      </c>
      <c r="I2" s="25">
        <f>_xll.BDP("ECGDD1 24 INDEX", "PX_LAST")</f>
        <v>1.1499999999999999</v>
      </c>
      <c r="J2" s="25">
        <f>_xll.BDP("ECGDD1 25 INDEX", "PX_LAST")</f>
        <v>1.69</v>
      </c>
      <c r="K2" s="27"/>
      <c r="L2" s="27"/>
      <c r="M2" s="27"/>
      <c r="N2" s="27"/>
      <c r="O2" s="27"/>
      <c r="P2" s="27"/>
    </row>
    <row r="3" spans="1:16" x14ac:dyDescent="0.25">
      <c r="A3" s="32" t="s">
        <v>155</v>
      </c>
      <c r="B3" s="24">
        <f>_xll.BDP("ECGDUS Q323 INDEX", "PX_LAST")</f>
        <v>4.9000000000000004</v>
      </c>
      <c r="C3" s="19">
        <f>_xll.BDP("ECGDUS Q423 INDEX", "PX_LAST")</f>
        <v>1.25</v>
      </c>
      <c r="D3" s="26">
        <f>_xll.BDP("ECGDUS Q124 INDEX", "PX_LAST")</f>
        <v>0.9</v>
      </c>
      <c r="E3" s="26">
        <f>_xll.BDP("ECGDUS Q224 INDEX", "PX_LAST")</f>
        <v>0.5</v>
      </c>
      <c r="F3" s="26">
        <f>_xll.BDP("ECGDUS Q324 INDEX", "PX_LAST")</f>
        <v>1</v>
      </c>
      <c r="G3" s="26">
        <f>_xll.BDP("ECGDUS Q424 INDEX", "PX_LAST")</f>
        <v>1.5</v>
      </c>
      <c r="H3" s="26">
        <f>_xll.BDP("ECGDUS 23 INDEX", "PX_LAST")</f>
        <v>2.4</v>
      </c>
      <c r="I3" s="26">
        <f>_xll.BDP("ECGDUS 24 INDEX", "PX_LAST")</f>
        <v>1.5</v>
      </c>
      <c r="J3" s="26">
        <f>_xll.BDP("ECGDUS 25 INDEX", "PX_LAST")</f>
        <v>1.7</v>
      </c>
      <c r="K3" s="30"/>
      <c r="L3" s="30"/>
      <c r="M3" s="30"/>
      <c r="N3" s="30"/>
      <c r="O3" s="30"/>
      <c r="P3" s="30"/>
    </row>
    <row r="4" spans="1:16" x14ac:dyDescent="0.25">
      <c r="A4" s="32" t="s">
        <v>156</v>
      </c>
      <c r="B4" s="24">
        <f>_xll.BDP("ECGDEU Q323 INDEX", "PX_LAST")</f>
        <v>0.1</v>
      </c>
      <c r="C4" s="19">
        <f>_xll.BDP("ECGDEU Q423 INDEX", "PX_LAST")</f>
        <v>0.1</v>
      </c>
      <c r="D4" s="26">
        <f>_xll.BDP("ECGDEU Q124 INDEX", "PX_LAST")</f>
        <v>0.1</v>
      </c>
      <c r="E4" s="26">
        <f>_xll.BDP("ECGDEU Q224 INDEX", "PX_LAST")</f>
        <v>0.2</v>
      </c>
      <c r="F4" s="26">
        <f>_xll.BDP("ECGDEU Q324 INDEX", "PX_LAST")</f>
        <v>0.7</v>
      </c>
      <c r="G4" s="26">
        <f>_xll.BDP("ECGDEU Q424 INDEX", "PX_LAST")</f>
        <v>1</v>
      </c>
      <c r="H4" s="26">
        <f>_xll.BDP("ECGDEU 23 INDEX", "PX_LAST")</f>
        <v>0.5</v>
      </c>
      <c r="I4" s="26">
        <f>_xll.BDP("ECGDEU 24 INDEX", "PX_LAST")</f>
        <v>0.5</v>
      </c>
      <c r="J4" s="26">
        <f>_xll.BDP("ECGDEU 25 INDEX", "PX_LAST")</f>
        <v>1.4</v>
      </c>
      <c r="K4" s="30"/>
      <c r="L4" s="30"/>
      <c r="M4" s="30"/>
      <c r="N4" s="31"/>
      <c r="O4" s="31"/>
      <c r="P4" s="31"/>
    </row>
    <row r="5" spans="1:16" x14ac:dyDescent="0.25">
      <c r="A5" s="32" t="s">
        <v>157</v>
      </c>
      <c r="B5" s="24">
        <f>_xll.BDP("ECGDJP Q323 INDEX", "PX_LAST")</f>
        <v>-2.1</v>
      </c>
      <c r="C5" s="19">
        <f>_xll.BDP("ECGDJP Q423 INDEX", "PX_LAST")</f>
        <v>1.05</v>
      </c>
      <c r="D5" s="26">
        <f>_xll.BDP("ECGDJP Q124 INDEX", "PX_LAST")</f>
        <v>0.95</v>
      </c>
      <c r="E5" s="26">
        <f>_xll.BDP("ECGDJP Q224 INDEX", "PX_LAST")</f>
        <v>1.1499999999999999</v>
      </c>
      <c r="F5" s="26">
        <f>_xll.BDP("ECGDJP Q324 INDEX", "PX_LAST")</f>
        <v>1.2</v>
      </c>
      <c r="G5" s="26">
        <f>_xll.BDP("ECGDJP Q424 INDEX", "PX_LAST")</f>
        <v>1.1000000000000001</v>
      </c>
      <c r="H5" s="26">
        <f>_xll.BDP("ECGDJP 23 INDEX", "PX_LAST")</f>
        <v>2</v>
      </c>
      <c r="I5" s="26">
        <f>_xll.BDP("ECGDJP 24 INDEX", "PX_LAST")</f>
        <v>0.8</v>
      </c>
      <c r="J5" s="26">
        <f>_xll.BDP("ECGDJP 25 INDEX", "PX_LAST")</f>
        <v>1</v>
      </c>
      <c r="K5" s="25"/>
      <c r="L5" s="25"/>
      <c r="M5" s="25"/>
      <c r="N5" s="25"/>
      <c r="O5" s="25"/>
      <c r="P5" s="25"/>
    </row>
    <row r="6" spans="1:16" x14ac:dyDescent="0.25">
      <c r="A6" s="27" t="s">
        <v>160</v>
      </c>
      <c r="B6" s="24">
        <f>_xll.BDP("ECGDM1 Q323 INDEX", "PX_LAST")</f>
        <v>4.32</v>
      </c>
      <c r="C6" s="24">
        <f>_xll.BDP("ECGDM1 Q423 INDEX", "PX_LAST")</f>
        <v>4.72</v>
      </c>
      <c r="D6" s="25">
        <f>_xll.BDP("ECGDM1 Q124 INDEX", "PX_LAST")</f>
        <v>3.94</v>
      </c>
      <c r="E6" s="25">
        <f>_xll.BDP("ECGDM1 Q224 INDEX", "PX_LAST")</f>
        <v>4.38</v>
      </c>
      <c r="F6" s="25">
        <f>_xll.BDP("ECGDM1 Q324 INDEX", "PX_LAST")</f>
        <v>4.0999999999999996</v>
      </c>
      <c r="G6" s="25">
        <f>_xll.BDP("ECGDM1 Q424 INDEX", "PX_LAST")</f>
        <v>4.29</v>
      </c>
      <c r="H6" s="25">
        <f>_xll.BDP("ECGDM1 23 INDEX", "PX_LAST")</f>
        <v>3.91</v>
      </c>
      <c r="I6" s="25">
        <f>_xll.BDP("ECGDM1 24 INDEX", "PX_LAST")</f>
        <v>4.08</v>
      </c>
      <c r="J6" s="25">
        <f>_xll.BDP("ECGDM1 25 INDEX", "PX_LAST")</f>
        <v>4.18</v>
      </c>
      <c r="K6" s="26"/>
      <c r="L6" s="26"/>
      <c r="M6" s="26"/>
      <c r="N6" s="26"/>
      <c r="O6" s="26"/>
      <c r="P6" s="26"/>
    </row>
    <row r="7" spans="1:16" x14ac:dyDescent="0.25">
      <c r="A7" s="32" t="s">
        <v>158</v>
      </c>
      <c r="B7" s="24">
        <f>_xll.BDP("ECGDCN Q323 INDEX", "PX_LAST")</f>
        <v>4.9000000000000004</v>
      </c>
      <c r="C7" s="19">
        <f>_xll.BDP("ECGDCN Q423 INDEX", "PX_LAST")</f>
        <v>5.2</v>
      </c>
      <c r="D7" s="26">
        <f>_xll.BDP("ECGDCN Q124 INDEX", "PX_LAST")</f>
        <v>4.2</v>
      </c>
      <c r="E7" s="26">
        <f>_xll.BDP("ECGDCN Q224 INDEX", "PX_LAST")</f>
        <v>4.75</v>
      </c>
      <c r="F7" s="26">
        <f>_xll.BDP("ECGDCN Q324 INDEX", "PX_LAST")</f>
        <v>4.45</v>
      </c>
      <c r="G7" s="26">
        <f>_xll.BDP("ECGDCN Q424 INDEX", "PX_LAST")</f>
        <v>4.5999999999999996</v>
      </c>
      <c r="H7" s="26">
        <f>_xll.BDP("ECGDCN 23 INDEX", "PX_LAST")</f>
        <v>5.2</v>
      </c>
      <c r="I7" s="26">
        <f>_xll.BDP("ECGDCN 24 INDEX", "PX_LAST")</f>
        <v>4.5999999999999996</v>
      </c>
      <c r="J7" s="26">
        <f>_xll.BDP("ECGDCN 25 INDEX", "PX_LAST")</f>
        <v>4.4000000000000004</v>
      </c>
      <c r="K7" s="26"/>
      <c r="L7" s="26"/>
      <c r="M7" s="26"/>
      <c r="N7" s="26"/>
      <c r="O7" s="26"/>
      <c r="P7" s="26"/>
    </row>
    <row r="8" spans="1:16" x14ac:dyDescent="0.25">
      <c r="G8" s="29"/>
      <c r="H8" s="24"/>
      <c r="I8" s="19"/>
      <c r="J8" s="26"/>
      <c r="K8" s="26"/>
      <c r="L8" s="26"/>
      <c r="M8" s="26"/>
      <c r="N8" s="26"/>
      <c r="O8" s="26"/>
      <c r="P8" s="26"/>
    </row>
    <row r="9" spans="1:16" x14ac:dyDescent="0.25">
      <c r="G9" s="27"/>
      <c r="H9" s="24"/>
      <c r="I9" s="24"/>
      <c r="J9" s="25"/>
      <c r="K9" s="25"/>
      <c r="L9" s="25"/>
      <c r="M9" s="25"/>
      <c r="N9" s="25"/>
      <c r="O9" s="25"/>
      <c r="P9" s="25"/>
    </row>
    <row r="10" spans="1:16" x14ac:dyDescent="0.25">
      <c r="G10" s="29"/>
      <c r="H10" s="24"/>
      <c r="I10" s="19"/>
      <c r="J10" s="26"/>
      <c r="K10" s="26"/>
      <c r="L10" s="26"/>
      <c r="M10" s="26"/>
      <c r="N10" s="26"/>
      <c r="O10" s="26"/>
      <c r="P1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0EF-0A2D-4985-8FCA-5BD18F8EF656}">
  <dimension ref="A1:M23"/>
  <sheetViews>
    <sheetView workbookViewId="0">
      <selection activeCell="H25" sqref="H25"/>
    </sheetView>
  </sheetViews>
  <sheetFormatPr defaultRowHeight="15" x14ac:dyDescent="0.25"/>
  <cols>
    <col min="1" max="1" width="10.7109375" bestFit="1" customWidth="1"/>
    <col min="2" max="2" width="17.8554687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6.140625" bestFit="1" customWidth="1"/>
    <col min="12" max="12" width="9.28515625" bestFit="1" customWidth="1"/>
  </cols>
  <sheetData>
    <row r="1" spans="1:13" x14ac:dyDescent="0.25">
      <c r="A1" t="s">
        <v>2</v>
      </c>
      <c r="B1" s="1">
        <v>44896</v>
      </c>
    </row>
    <row r="2" spans="1:13" x14ac:dyDescent="0.25">
      <c r="A2" t="s">
        <v>3</v>
      </c>
      <c r="B2" s="1">
        <v>45291</v>
      </c>
    </row>
    <row r="4" spans="1:13" x14ac:dyDescent="0.25">
      <c r="B4" s="33" t="s">
        <v>171</v>
      </c>
      <c r="C4" s="33" t="s">
        <v>191</v>
      </c>
      <c r="D4" t="s">
        <v>172</v>
      </c>
      <c r="E4" t="s">
        <v>192</v>
      </c>
      <c r="F4" t="s">
        <v>173</v>
      </c>
      <c r="G4" t="s">
        <v>193</v>
      </c>
    </row>
    <row r="5" spans="1:13" x14ac:dyDescent="0.25">
      <c r="A5" t="s">
        <v>1</v>
      </c>
      <c r="B5" s="33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194</v>
      </c>
      <c r="H5" s="33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195</v>
      </c>
    </row>
    <row r="6" spans="1:13" x14ac:dyDescent="0.25">
      <c r="A6" s="1">
        <f>_xll.BDH(B$4, "PX_LAST", $B$1, $B$2, "PER =M","cols=2;rows=13")</f>
        <v>44925</v>
      </c>
      <c r="B6">
        <v>84.75</v>
      </c>
      <c r="C6" s="2">
        <f>_xll.BDH(C$4, "PX_LAST", $B$1, $B$2, "DTS = H", "PER =M","cols=1;rows=13")</f>
        <v>317.60050000000001</v>
      </c>
      <c r="D6" s="2">
        <f>_xll.BDH(D$4, "PX_LAST", $B$1, $B$2, "DTS = H", "PER =M","cols=1;rows=13")</f>
        <v>1272.51</v>
      </c>
      <c r="E6" s="2">
        <f>_xll.BDH(E$4, "PX_LAST", $B$1, $B$2, "DTS = H", "PER =M","cols=1;rows=13")</f>
        <v>215.74</v>
      </c>
      <c r="F6" s="2">
        <f>_xll.BDH(F$4, "PX_LAST", $B$1, $B$2, "DTS = H", "PER =M","cols=1;rows=13")</f>
        <v>10663.843000000001</v>
      </c>
      <c r="G6" s="2">
        <f>_xll.BDH(G$4, "PX_LAST", $B$1, $B$2, "DTS = H", "PER =M","cols=1;rows=13")</f>
        <v>109.54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44957</v>
      </c>
      <c r="B7">
        <v>90.24</v>
      </c>
      <c r="C7" s="2">
        <v>340.36509999999998</v>
      </c>
      <c r="D7" s="2">
        <v>1321.68</v>
      </c>
      <c r="E7" s="2">
        <v>231.21</v>
      </c>
      <c r="F7" s="2">
        <v>11362.18</v>
      </c>
      <c r="G7" s="2">
        <v>106.69</v>
      </c>
      <c r="H7" s="17">
        <f>B7/$B$6 - 1</f>
        <v>6.4778761061946799E-2</v>
      </c>
      <c r="I7" s="17">
        <f>C7/$C$6 - 1</f>
        <v>7.1676839299686046E-2</v>
      </c>
      <c r="J7" s="17">
        <f>D7/$D$6 - 1</f>
        <v>3.8640167857227015E-2</v>
      </c>
      <c r="K7" s="17">
        <f>E7/$E$6 - 1</f>
        <v>7.1706683971447083E-2</v>
      </c>
      <c r="L7" s="17">
        <f>F7/$F$6 - 1</f>
        <v>6.5486429235689148E-2</v>
      </c>
      <c r="M7" s="17">
        <f>G7/$G$6 - 1</f>
        <v>-2.6017893007120763E-2</v>
      </c>
    </row>
    <row r="8" spans="1:13" x14ac:dyDescent="0.25">
      <c r="A8" s="1">
        <v>44985</v>
      </c>
      <c r="B8">
        <v>87.87</v>
      </c>
      <c r="C8" s="2">
        <v>330.6103</v>
      </c>
      <c r="D8" s="2">
        <v>1229.1199999999999</v>
      </c>
      <c r="E8" s="2">
        <v>225.61</v>
      </c>
      <c r="F8" s="2">
        <v>11085.29</v>
      </c>
      <c r="G8" s="2">
        <v>109.1</v>
      </c>
      <c r="H8" s="17">
        <f t="shared" ref="H8:H18" si="0">B8/$B$6 - 1</f>
        <v>3.6814159292035464E-2</v>
      </c>
      <c r="I8" s="17">
        <f t="shared" ref="I8:I18" si="1">C8/$C$6 - 1</f>
        <v>4.0962781859600339E-2</v>
      </c>
      <c r="J8" s="17">
        <f t="shared" ref="J8:J18" si="2">D8/$D$6 - 1</f>
        <v>-3.409796386668873E-2</v>
      </c>
      <c r="K8" s="17">
        <f t="shared" ref="K8:K18" si="3">E8/$E$6 - 1</f>
        <v>4.5749513303049882E-2</v>
      </c>
      <c r="L8" s="17">
        <f t="shared" ref="L8:L18" si="4">F8/$F$6 - 1</f>
        <v>3.9521118231016672E-2</v>
      </c>
      <c r="M8" s="17">
        <f t="shared" ref="M8:M18" si="5">G8/$G$6 - 1</f>
        <v>-4.0167975168888814E-3</v>
      </c>
    </row>
    <row r="9" spans="1:13" x14ac:dyDescent="0.25">
      <c r="A9" s="1">
        <v>45016</v>
      </c>
      <c r="B9">
        <v>90.45</v>
      </c>
      <c r="C9" s="2">
        <v>340.80380000000002</v>
      </c>
      <c r="D9" s="2">
        <v>1260.7</v>
      </c>
      <c r="E9" s="2">
        <v>233.5</v>
      </c>
      <c r="F9" s="2">
        <v>11473.674000000001</v>
      </c>
      <c r="G9" s="2">
        <v>110.23</v>
      </c>
      <c r="H9" s="17">
        <f t="shared" si="0"/>
        <v>6.7256637168141564E-2</v>
      </c>
      <c r="I9" s="17">
        <f t="shared" si="1"/>
        <v>7.3058134354322624E-2</v>
      </c>
      <c r="J9" s="17">
        <f t="shared" si="2"/>
        <v>-9.2808700913941111E-3</v>
      </c>
      <c r="K9" s="17">
        <f t="shared" si="3"/>
        <v>8.2321312691202353E-2</v>
      </c>
      <c r="L9" s="17">
        <f t="shared" si="4"/>
        <v>7.5941759457636371E-2</v>
      </c>
      <c r="M9" s="17">
        <f t="shared" si="5"/>
        <v>6.2990688333028899E-3</v>
      </c>
    </row>
    <row r="10" spans="1:13" x14ac:dyDescent="0.25">
      <c r="A10" s="1">
        <v>45044</v>
      </c>
      <c r="B10">
        <v>91.53</v>
      </c>
      <c r="C10" s="2">
        <v>345.702</v>
      </c>
      <c r="D10" s="2">
        <v>1191.18</v>
      </c>
      <c r="E10" s="2">
        <v>237.48</v>
      </c>
      <c r="F10" s="2">
        <v>11616.058000000001</v>
      </c>
      <c r="G10" s="2">
        <v>116.3</v>
      </c>
      <c r="H10" s="17">
        <f t="shared" si="0"/>
        <v>8.0000000000000071E-2</v>
      </c>
      <c r="I10" s="17">
        <f t="shared" si="1"/>
        <v>8.8480654155141503E-2</v>
      </c>
      <c r="J10" s="17">
        <f t="shared" si="2"/>
        <v>-6.3913053728457903E-2</v>
      </c>
      <c r="K10" s="17">
        <f t="shared" si="3"/>
        <v>0.10076944470195603</v>
      </c>
      <c r="L10" s="17">
        <f t="shared" si="4"/>
        <v>8.9293793991528148E-2</v>
      </c>
      <c r="M10" s="17">
        <f t="shared" si="5"/>
        <v>6.1712616395837028E-2</v>
      </c>
    </row>
    <row r="11" spans="1:13" x14ac:dyDescent="0.25">
      <c r="A11" s="1">
        <v>45077</v>
      </c>
      <c r="B11">
        <v>91.94</v>
      </c>
      <c r="C11" s="2">
        <v>341.99939999999998</v>
      </c>
      <c r="D11" s="2">
        <v>1164.8499999999999</v>
      </c>
      <c r="E11" s="2">
        <v>235.68</v>
      </c>
      <c r="F11" s="2">
        <v>11685.39</v>
      </c>
      <c r="G11" s="2">
        <v>112.53</v>
      </c>
      <c r="H11" s="17">
        <f t="shared" si="0"/>
        <v>8.4837758112094264E-2</v>
      </c>
      <c r="I11" s="17">
        <f t="shared" si="1"/>
        <v>7.6822612055081674E-2</v>
      </c>
      <c r="J11" s="17">
        <f t="shared" si="2"/>
        <v>-8.4604443187087042E-2</v>
      </c>
      <c r="K11" s="17">
        <f t="shared" si="3"/>
        <v>9.2426068415685458E-2</v>
      </c>
      <c r="L11" s="17">
        <f t="shared" si="4"/>
        <v>9.5795390085919196E-2</v>
      </c>
      <c r="M11" s="17">
        <f t="shared" si="5"/>
        <v>2.7295964944312523E-2</v>
      </c>
    </row>
    <row r="12" spans="1:13" x14ac:dyDescent="0.25">
      <c r="A12" s="1">
        <v>45107</v>
      </c>
      <c r="B12">
        <v>97.46</v>
      </c>
      <c r="C12" s="2">
        <v>361.8562</v>
      </c>
      <c r="D12" s="2">
        <v>1172.31</v>
      </c>
      <c r="E12" s="2">
        <v>249.67</v>
      </c>
      <c r="F12" s="2">
        <v>12460.044</v>
      </c>
      <c r="G12" s="2">
        <v>118.83</v>
      </c>
      <c r="H12" s="17">
        <f t="shared" si="0"/>
        <v>0.14997050147492619</v>
      </c>
      <c r="I12" s="17">
        <f t="shared" si="1"/>
        <v>0.1393439242066683</v>
      </c>
      <c r="J12" s="17">
        <f t="shared" si="2"/>
        <v>-7.8742013815215617E-2</v>
      </c>
      <c r="K12" s="17">
        <f t="shared" si="3"/>
        <v>0.15727264299619903</v>
      </c>
      <c r="L12" s="17">
        <f t="shared" si="4"/>
        <v>0.16843843256131952</v>
      </c>
      <c r="M12" s="17">
        <f t="shared" si="5"/>
        <v>8.4809202117947624E-2</v>
      </c>
    </row>
    <row r="13" spans="1:13" x14ac:dyDescent="0.25">
      <c r="A13" s="1">
        <v>45138</v>
      </c>
      <c r="B13">
        <v>100.86</v>
      </c>
      <c r="C13" s="2">
        <v>375.10300000000001</v>
      </c>
      <c r="D13" s="2">
        <v>1165.3499999999999</v>
      </c>
      <c r="E13" s="2">
        <v>257.86</v>
      </c>
      <c r="F13" s="2">
        <v>12885.39</v>
      </c>
      <c r="G13" s="2">
        <v>119.76</v>
      </c>
      <c r="H13" s="17">
        <f t="shared" si="0"/>
        <v>0.19008849557522134</v>
      </c>
      <c r="I13" s="17">
        <f t="shared" si="1"/>
        <v>0.18105292655395688</v>
      </c>
      <c r="J13" s="17">
        <f t="shared" si="2"/>
        <v>-8.4211518966452181E-2</v>
      </c>
      <c r="K13" s="17">
        <f t="shared" si="3"/>
        <v>0.19523500509872993</v>
      </c>
      <c r="L13" s="17">
        <f t="shared" si="4"/>
        <v>0.20832517883093349</v>
      </c>
      <c r="M13" s="17">
        <f t="shared" si="5"/>
        <v>9.3299251415008166E-2</v>
      </c>
    </row>
    <row r="14" spans="1:13" x14ac:dyDescent="0.25">
      <c r="A14" s="1">
        <v>45169</v>
      </c>
      <c r="B14">
        <v>99.21</v>
      </c>
      <c r="C14" s="2">
        <v>364.62119999999999</v>
      </c>
      <c r="D14" s="2">
        <v>1023.35</v>
      </c>
      <c r="E14" s="2">
        <v>253.73</v>
      </c>
      <c r="F14" s="2">
        <v>12661.53</v>
      </c>
      <c r="G14" s="2">
        <v>115.7</v>
      </c>
      <c r="H14" s="17">
        <f t="shared" si="0"/>
        <v>0.17061946902654856</v>
      </c>
      <c r="I14" s="17">
        <f t="shared" si="1"/>
        <v>0.14804982989636351</v>
      </c>
      <c r="J14" s="17">
        <f t="shared" si="2"/>
        <v>-0.19580199762673767</v>
      </c>
      <c r="K14" s="17">
        <f t="shared" si="3"/>
        <v>0.17609159173078703</v>
      </c>
      <c r="L14" s="17">
        <f t="shared" si="4"/>
        <v>0.18733274674055123</v>
      </c>
      <c r="M14" s="17">
        <f t="shared" si="5"/>
        <v>5.623516523644323E-2</v>
      </c>
    </row>
    <row r="15" spans="1:13" x14ac:dyDescent="0.25">
      <c r="A15" s="1">
        <v>45198</v>
      </c>
      <c r="B15">
        <v>93.91</v>
      </c>
      <c r="C15" s="2">
        <v>349.54379999999998</v>
      </c>
      <c r="D15" s="2">
        <v>931.88</v>
      </c>
      <c r="E15" s="2">
        <v>241.86</v>
      </c>
      <c r="F15" s="2">
        <v>12064.085999999999</v>
      </c>
      <c r="G15" s="2">
        <v>110.72</v>
      </c>
      <c r="H15" s="17">
        <f t="shared" si="0"/>
        <v>0.10808259587020652</v>
      </c>
      <c r="I15" s="17">
        <f t="shared" si="1"/>
        <v>0.10057698271885585</v>
      </c>
      <c r="J15" s="17">
        <f t="shared" si="2"/>
        <v>-0.26768355454966952</v>
      </c>
      <c r="K15" s="17">
        <f t="shared" si="3"/>
        <v>0.12107166033188088</v>
      </c>
      <c r="L15" s="17">
        <f t="shared" si="4"/>
        <v>0.13130754081807083</v>
      </c>
      <c r="M15" s="17">
        <f t="shared" si="5"/>
        <v>1.077232061347444E-2</v>
      </c>
    </row>
    <row r="16" spans="1:13" x14ac:dyDescent="0.25">
      <c r="A16" s="1">
        <v>45230</v>
      </c>
      <c r="B16">
        <v>91.66</v>
      </c>
      <c r="C16" s="2">
        <v>339.03410000000002</v>
      </c>
      <c r="D16" s="2">
        <v>826.12</v>
      </c>
      <c r="E16" s="2">
        <v>234.67</v>
      </c>
      <c r="F16" s="2">
        <v>11783.159</v>
      </c>
      <c r="G16" s="2">
        <v>111.57</v>
      </c>
      <c r="H16" s="17">
        <f t="shared" si="0"/>
        <v>8.1533923303834799E-2</v>
      </c>
      <c r="I16" s="17">
        <f t="shared" si="1"/>
        <v>6.748603985195234E-2</v>
      </c>
      <c r="J16" s="17">
        <f t="shared" si="2"/>
        <v>-0.35079488569834416</v>
      </c>
      <c r="K16" s="17">
        <f t="shared" si="3"/>
        <v>8.7744507277278005E-2</v>
      </c>
      <c r="L16" s="17">
        <f t="shared" si="4"/>
        <v>0.10496366084909536</v>
      </c>
      <c r="M16" s="17">
        <f t="shared" si="5"/>
        <v>1.8532043089282357E-2</v>
      </c>
    </row>
    <row r="17" spans="1:13" x14ac:dyDescent="0.25">
      <c r="A17" s="1">
        <v>45260</v>
      </c>
      <c r="B17">
        <v>100.49</v>
      </c>
      <c r="C17" s="2">
        <v>370.32549999999998</v>
      </c>
      <c r="D17" s="2">
        <v>903.46</v>
      </c>
      <c r="E17" s="2">
        <v>258.33999999999997</v>
      </c>
      <c r="F17" s="2">
        <v>12886.718999999999</v>
      </c>
      <c r="G17" s="2">
        <v>116.77</v>
      </c>
      <c r="H17" s="17">
        <f t="shared" si="0"/>
        <v>0.18572271386430672</v>
      </c>
      <c r="I17" s="17">
        <f t="shared" si="1"/>
        <v>0.16601044393821796</v>
      </c>
      <c r="J17" s="17">
        <f t="shared" si="2"/>
        <v>-0.29001736725055205</v>
      </c>
      <c r="K17" s="17">
        <f t="shared" si="3"/>
        <v>0.1974599054417352</v>
      </c>
      <c r="L17" s="17">
        <f t="shared" si="4"/>
        <v>0.20844980557196857</v>
      </c>
      <c r="M17" s="17">
        <f t="shared" si="5"/>
        <v>6.6003286470695643E-2</v>
      </c>
    </row>
    <row r="18" spans="1:13" x14ac:dyDescent="0.25">
      <c r="A18" s="1">
        <v>45289</v>
      </c>
      <c r="B18">
        <v>104.92</v>
      </c>
      <c r="C18">
        <v>388.11369999999999</v>
      </c>
      <c r="D18">
        <v>999.73</v>
      </c>
      <c r="E18">
        <v>270.54000000000002</v>
      </c>
      <c r="F18">
        <v>13488.728999999999</v>
      </c>
      <c r="G18">
        <v>114.84</v>
      </c>
      <c r="H18" s="17">
        <f t="shared" si="0"/>
        <v>0.23799410029498524</v>
      </c>
      <c r="I18" s="17">
        <f t="shared" si="1"/>
        <v>0.2220185421622447</v>
      </c>
      <c r="J18" s="17">
        <f t="shared" si="2"/>
        <v>-0.214363737809526</v>
      </c>
      <c r="K18" s="17">
        <f t="shared" si="3"/>
        <v>0.25400945582645784</v>
      </c>
      <c r="L18" s="17">
        <f t="shared" si="4"/>
        <v>0.26490318734062357</v>
      </c>
      <c r="M18" s="17">
        <f t="shared" si="5"/>
        <v>4.8384151907978845E-2</v>
      </c>
    </row>
    <row r="22" spans="1:13" x14ac:dyDescent="0.25">
      <c r="B22" s="1"/>
    </row>
    <row r="23" spans="1:13" x14ac:dyDescent="0.25">
      <c r="B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workbookViewId="0">
      <selection activeCell="L11" sqref="L11"/>
    </sheetView>
  </sheetViews>
  <sheetFormatPr defaultRowHeight="15" x14ac:dyDescent="0.25"/>
  <cols>
    <col min="1" max="1" width="10.42578125" bestFit="1" customWidth="1"/>
    <col min="2" max="2" width="15.140625" customWidth="1"/>
    <col min="3" max="3" width="14.85546875" customWidth="1"/>
    <col min="4" max="5" width="16.42578125" bestFit="1" customWidth="1"/>
  </cols>
  <sheetData>
    <row r="1" spans="1:5" x14ac:dyDescent="0.25">
      <c r="A1" t="s">
        <v>2</v>
      </c>
      <c r="B1" s="1">
        <v>40909</v>
      </c>
      <c r="C1" s="1"/>
    </row>
    <row r="2" spans="1:5" x14ac:dyDescent="0.25">
      <c r="A2" t="s">
        <v>3</v>
      </c>
      <c r="B2" s="1">
        <v>45291</v>
      </c>
      <c r="C2" s="1"/>
    </row>
    <row r="5" spans="1:5" x14ac:dyDescent="0.25">
      <c r="A5" t="s">
        <v>1</v>
      </c>
      <c r="B5" t="s">
        <v>0</v>
      </c>
      <c r="C5" t="s">
        <v>5</v>
      </c>
      <c r="D5" t="s">
        <v>4</v>
      </c>
      <c r="E5" t="s">
        <v>252</v>
      </c>
    </row>
    <row r="6" spans="1:5" x14ac:dyDescent="0.25">
      <c r="A6" s="1">
        <f>_xll.BDH(B5, "PX_LAST", B1,B2,"cols=2;rows=144", "SORT = R")</f>
        <v>45291</v>
      </c>
      <c r="B6" s="2">
        <v>0.17</v>
      </c>
      <c r="C6" s="38">
        <f>B6/100</f>
        <v>1.7000000000000001E-3</v>
      </c>
      <c r="D6" s="3" cm="1">
        <f t="array" ref="D6">(PRODUCT(1+C6:C8)^(4)-1)*100</f>
        <v>1.4899497637199444</v>
      </c>
      <c r="E6" s="3" cm="1">
        <f t="array" ref="E6">(PRODUCT(1+C6:C11)^(2)-1)*100</f>
        <v>1.8551470458346042</v>
      </c>
    </row>
    <row r="7" spans="1:5" x14ac:dyDescent="0.25">
      <c r="A7" s="1">
        <v>45260</v>
      </c>
      <c r="B7" s="2">
        <v>0.06</v>
      </c>
      <c r="C7" s="38">
        <f t="shared" ref="C7:C70" si="0">B7/100</f>
        <v>5.9999999999999995E-4</v>
      </c>
      <c r="D7" s="3" cm="1">
        <f t="array" ref="D7">(PRODUCT(1+C7:C9)^(4)-1)*100</f>
        <v>2.1399383594492782</v>
      </c>
      <c r="E7" s="3" cm="1">
        <f t="array" ref="E7">(PRODUCT(1+C7:C12)^(2)-1)*100</f>
        <v>1.8551470458346042</v>
      </c>
    </row>
    <row r="8" spans="1:5" x14ac:dyDescent="0.25">
      <c r="A8" s="1">
        <v>45230</v>
      </c>
      <c r="B8" s="2">
        <v>0.14000000000000001</v>
      </c>
      <c r="C8" s="38">
        <f t="shared" si="0"/>
        <v>1.4000000000000002E-3</v>
      </c>
      <c r="D8" s="3" cm="1">
        <f t="array" ref="D8">(PRODUCT(1+C8:C10)^(4)-1)*100</f>
        <v>2.3033622281656729</v>
      </c>
      <c r="E8" s="3" cm="1">
        <f t="array" ref="E8">(PRODUCT(1+C8:C13)^(2)-1)*100</f>
        <v>2.3239379383434011</v>
      </c>
    </row>
    <row r="9" spans="1:5" x14ac:dyDescent="0.25">
      <c r="A9" s="1">
        <v>45199</v>
      </c>
      <c r="B9" s="2">
        <v>0.33</v>
      </c>
      <c r="C9" s="38">
        <f t="shared" si="0"/>
        <v>3.3E-3</v>
      </c>
      <c r="D9" s="3" cm="1">
        <f t="array" ref="D9">(PRODUCT(1+C9:C11)^(4)-1)*100</f>
        <v>2.2216584389048277</v>
      </c>
      <c r="E9" s="3" cm="1">
        <f t="array" ref="E9">(PRODUCT(1+C9:C14)^(2)-1)*100</f>
        <v>2.6716478362335261</v>
      </c>
    </row>
    <row r="10" spans="1:5" x14ac:dyDescent="0.25">
      <c r="A10" s="1">
        <v>45169</v>
      </c>
      <c r="B10" s="2">
        <v>0.1</v>
      </c>
      <c r="C10" s="38">
        <f t="shared" si="0"/>
        <v>1E-3</v>
      </c>
      <c r="D10" s="3" cm="1">
        <f t="array" ref="D10">(PRODUCT(1+C10:C12)^(4)-1)*100</f>
        <v>1.571149800569871</v>
      </c>
      <c r="E10" s="3" cm="1">
        <f t="array" ref="E10">(PRODUCT(1+C10:C15)^(2)-1)*100</f>
        <v>2.6921156453701078</v>
      </c>
    </row>
    <row r="11" spans="1:5" x14ac:dyDescent="0.25">
      <c r="A11" s="1">
        <v>45138</v>
      </c>
      <c r="B11" s="2">
        <v>0.12</v>
      </c>
      <c r="C11" s="38">
        <f t="shared" si="0"/>
        <v>1.1999999999999999E-3</v>
      </c>
      <c r="D11" s="3" cm="1">
        <f t="array" ref="D11">(PRODUCT(1+C11:C13)^(4)-1)*100</f>
        <v>2.3445177868001155</v>
      </c>
      <c r="E11" s="3" cm="1">
        <f t="array" ref="E11">(PRODUCT(1+C11:C16)^(2)-1)*100</f>
        <v>3.2262739935744245</v>
      </c>
    </row>
    <row r="12" spans="1:5" x14ac:dyDescent="0.25">
      <c r="A12" s="1">
        <v>45107</v>
      </c>
      <c r="B12" s="2">
        <v>0.17</v>
      </c>
      <c r="C12" s="38">
        <f t="shared" si="0"/>
        <v>1.7000000000000001E-3</v>
      </c>
      <c r="D12" s="3" cm="1">
        <f t="array" ref="D12">(PRODUCT(1+C12:C14)^(4)-1)*100</f>
        <v>3.1236181293997412</v>
      </c>
      <c r="E12" s="3" cm="1">
        <f t="array" ref="E12">(PRODUCT(1+C12:C17)^(2)-1)*100</f>
        <v>4.0320402010749712</v>
      </c>
    </row>
    <row r="13" spans="1:5" x14ac:dyDescent="0.25">
      <c r="A13" s="1">
        <v>45077</v>
      </c>
      <c r="B13" s="2">
        <v>0.28999999999999998</v>
      </c>
      <c r="C13" s="38">
        <f t="shared" si="0"/>
        <v>2.8999999999999998E-3</v>
      </c>
      <c r="D13" s="3" cm="1">
        <f t="array" ref="D13">(PRODUCT(1+C13:C15)^(4)-1)*100</f>
        <v>3.8254527631910618</v>
      </c>
      <c r="E13" s="3" cm="1">
        <f t="array" ref="E13">(PRODUCT(1+C13:C18)^(2)-1)*100</f>
        <v>4.4895061464042652</v>
      </c>
    </row>
    <row r="14" spans="1:5" x14ac:dyDescent="0.25">
      <c r="A14" s="1">
        <v>45046</v>
      </c>
      <c r="B14" s="2">
        <v>0.31</v>
      </c>
      <c r="C14" s="38">
        <f t="shared" si="0"/>
        <v>3.0999999999999999E-3</v>
      </c>
      <c r="D14" s="3" cm="1">
        <f t="array" ref="D14">(PRODUCT(1+C14:C16)^(4)-1)*100</f>
        <v>4.1156270313759125</v>
      </c>
      <c r="E14" s="3" cm="1">
        <f t="array" ref="E14">(PRODUCT(1+C14:C19)^(2)-1)*100</f>
        <v>4.4686697127063191</v>
      </c>
    </row>
    <row r="15" spans="1:5" x14ac:dyDescent="0.25">
      <c r="A15" s="1">
        <v>45016</v>
      </c>
      <c r="B15" s="2">
        <v>0.34</v>
      </c>
      <c r="C15" s="38">
        <f t="shared" si="0"/>
        <v>3.4000000000000002E-3</v>
      </c>
      <c r="D15" s="3" cm="1">
        <f t="array" ref="D15">(PRODUCT(1+C15:C17)^(4)-1)*100</f>
        <v>4.9484646166872093</v>
      </c>
      <c r="E15" s="3" cm="1">
        <f t="array" ref="E15">(PRODUCT(1+C15:C20)^(2)-1)*100</f>
        <v>4.5520029786827898</v>
      </c>
    </row>
    <row r="16" spans="1:5" x14ac:dyDescent="0.25">
      <c r="A16" s="1">
        <v>44985</v>
      </c>
      <c r="B16" s="2">
        <v>0.36</v>
      </c>
      <c r="C16" s="38">
        <f t="shared" si="0"/>
        <v>3.5999999999999999E-3</v>
      </c>
      <c r="D16" s="3" cm="1">
        <f t="array" ref="D16">(PRODUCT(1+C16:C18)^(4)-1)*100</f>
        <v>5.1578067241542902</v>
      </c>
      <c r="E16" s="3" cm="1">
        <f t="array" ref="E16">(PRODUCT(1+C16:C21)^(2)-1)*100</f>
        <v>4.8022270686578938</v>
      </c>
    </row>
    <row r="17" spans="1:5" x14ac:dyDescent="0.25">
      <c r="A17" s="1">
        <v>44957</v>
      </c>
      <c r="B17" s="2">
        <v>0.51</v>
      </c>
      <c r="C17" s="38">
        <f t="shared" si="0"/>
        <v>5.1000000000000004E-3</v>
      </c>
      <c r="D17" s="3" cm="1">
        <f t="array" ref="D17">(PRODUCT(1+C17:C19)^(4)-1)*100</f>
        <v>4.8229095162977575</v>
      </c>
      <c r="E17" s="3" cm="1">
        <f t="array" ref="E17">(PRODUCT(1+C17:C22)^(2)-1)*100</f>
        <v>5.1784988488836614</v>
      </c>
    </row>
    <row r="18" spans="1:5" x14ac:dyDescent="0.25">
      <c r="A18" s="1">
        <v>44926</v>
      </c>
      <c r="B18" s="2">
        <v>0.39</v>
      </c>
      <c r="C18" s="38">
        <f t="shared" si="0"/>
        <v>3.9000000000000003E-3</v>
      </c>
      <c r="D18" s="3" cm="1">
        <f t="array" ref="D18">(PRODUCT(1+C18:C20)^(4)-1)*100</f>
        <v>4.1570390455851536</v>
      </c>
      <c r="E18" s="3" cm="1">
        <f t="array" ref="E18">(PRODUCT(1+C18:C23)^(2)-1)*100</f>
        <v>4.551567011454094</v>
      </c>
    </row>
    <row r="19" spans="1:5" x14ac:dyDescent="0.25">
      <c r="A19" s="1">
        <v>44895</v>
      </c>
      <c r="B19" s="2">
        <v>0.28000000000000003</v>
      </c>
      <c r="C19" s="38">
        <f t="shared" si="0"/>
        <v>2.8000000000000004E-3</v>
      </c>
      <c r="D19" s="3" cm="1">
        <f t="array" ref="D19">(PRODUCT(1+C19:C21)^(4)-1)*100</f>
        <v>4.4478497669889316</v>
      </c>
      <c r="E19" s="3" cm="1">
        <f t="array" ref="E19">(PRODUCT(1+C19:C24)^(2)-1)*100</f>
        <v>4.905961182232832</v>
      </c>
    </row>
    <row r="20" spans="1:5" x14ac:dyDescent="0.25">
      <c r="A20" s="1">
        <v>44865</v>
      </c>
      <c r="B20" s="2">
        <v>0.35</v>
      </c>
      <c r="C20" s="38">
        <f t="shared" si="0"/>
        <v>3.4999999999999996E-3</v>
      </c>
      <c r="D20" s="3" cm="1">
        <f t="array" ref="D20">(PRODUCT(1+C20:C22)^(4)-1)*100</f>
        <v>5.5352944423341155</v>
      </c>
      <c r="E20" s="3" cm="1">
        <f t="array" ref="E20">(PRODUCT(1+C20:C25)^(2)-1)*100</f>
        <v>5.0734088190898419</v>
      </c>
    </row>
    <row r="21" spans="1:5" x14ac:dyDescent="0.25">
      <c r="A21" s="1">
        <v>44834</v>
      </c>
      <c r="B21" s="2">
        <v>0.46</v>
      </c>
      <c r="C21" s="38">
        <f t="shared" si="0"/>
        <v>4.5999999999999999E-3</v>
      </c>
      <c r="D21" s="3" cm="1">
        <f t="array" ref="D21">(PRODUCT(1+C21:C23)^(4)-1)*100</f>
        <v>4.9475893776755209</v>
      </c>
      <c r="E21" s="3" cm="1">
        <f t="array" ref="E21">(PRODUCT(1+C21:C26)^(2)-1)*100</f>
        <v>5.0315302189401834</v>
      </c>
    </row>
    <row r="22" spans="1:5" x14ac:dyDescent="0.25">
      <c r="A22" s="1">
        <v>44804</v>
      </c>
      <c r="B22" s="2">
        <v>0.54</v>
      </c>
      <c r="C22" s="38">
        <f t="shared" si="0"/>
        <v>5.4000000000000003E-3</v>
      </c>
      <c r="D22" s="3" cm="1">
        <f t="array" ref="D22">(PRODUCT(1+C22:C24)^(4)-1)*100</f>
        <v>5.3660818879431638</v>
      </c>
      <c r="E22" s="3" cm="1">
        <f t="array" ref="E22">(PRODUCT(1+C22:C27)^(2)-1)*100</f>
        <v>4.885210377696092</v>
      </c>
    </row>
    <row r="23" spans="1:5" x14ac:dyDescent="0.25">
      <c r="A23" s="1">
        <v>44773</v>
      </c>
      <c r="B23" s="2">
        <v>0.21</v>
      </c>
      <c r="C23" s="38">
        <f t="shared" si="0"/>
        <v>2.0999999999999999E-3</v>
      </c>
      <c r="D23" s="3" cm="1">
        <f t="array" ref="D23">(PRODUCT(1+C23:C25)^(4)-1)*100</f>
        <v>4.6135446838236227</v>
      </c>
      <c r="E23" s="3" cm="1">
        <f t="array" ref="E23">(PRODUCT(1+C23:C28)^(2)-1)*100</f>
        <v>4.6141488668369091</v>
      </c>
    </row>
    <row r="24" spans="1:5" x14ac:dyDescent="0.25">
      <c r="A24" s="1">
        <v>44742</v>
      </c>
      <c r="B24" s="2">
        <v>0.56000000000000005</v>
      </c>
      <c r="C24" s="38">
        <f t="shared" si="0"/>
        <v>5.6000000000000008E-3</v>
      </c>
      <c r="D24" s="3" cm="1">
        <f t="array" ref="D24">(PRODUCT(1+C24:C26)^(4)-1)*100</f>
        <v>5.1155381990964477</v>
      </c>
      <c r="E24" s="3" cm="1">
        <f t="array" ref="E24">(PRODUCT(1+C24:C29)^(2)-1)*100</f>
        <v>5.1577066791945292</v>
      </c>
    </row>
    <row r="25" spans="1:5" x14ac:dyDescent="0.25">
      <c r="A25" s="1">
        <v>44712</v>
      </c>
      <c r="B25" s="2">
        <v>0.36</v>
      </c>
      <c r="C25" s="38">
        <f t="shared" si="0"/>
        <v>3.5999999999999999E-3</v>
      </c>
      <c r="D25" s="3" cm="1">
        <f t="array" ref="D25">(PRODUCT(1+C25:C27)^(4)-1)*100</f>
        <v>4.4065334769971543</v>
      </c>
      <c r="E25" s="3" cm="1">
        <f t="array" ref="E25">(PRODUCT(1+C25:C30)^(2)-1)*100</f>
        <v>5.2413809998784533</v>
      </c>
    </row>
    <row r="26" spans="1:5" x14ac:dyDescent="0.25">
      <c r="A26" s="1">
        <v>44681</v>
      </c>
      <c r="B26" s="2">
        <v>0.33</v>
      </c>
      <c r="C26" s="38">
        <f t="shared" si="0"/>
        <v>3.3E-3</v>
      </c>
      <c r="D26" s="3" cm="1">
        <f t="array" ref="D26">(PRODUCT(1+C26:C28)^(4)-1)*100</f>
        <v>4.6147530533395376</v>
      </c>
      <c r="E26" s="3" cm="1">
        <f t="array" ref="E26">(PRODUCT(1+C26:C31)^(2)-1)*100</f>
        <v>5.5562077104300389</v>
      </c>
    </row>
    <row r="27" spans="1:5" x14ac:dyDescent="0.25">
      <c r="A27" s="1">
        <v>44651</v>
      </c>
      <c r="B27" s="2">
        <v>0.39</v>
      </c>
      <c r="C27" s="38">
        <f t="shared" si="0"/>
        <v>3.9000000000000003E-3</v>
      </c>
      <c r="D27" s="3" cm="1">
        <f t="array" ref="D27">(PRODUCT(1+C27:C29)^(4)-1)*100</f>
        <v>5.1998920757328149</v>
      </c>
      <c r="E27" s="3" cm="1">
        <f t="array" ref="E27">(PRODUCT(1+C27:C32)^(2)-1)*100</f>
        <v>5.8931450170774502</v>
      </c>
    </row>
    <row r="28" spans="1:5" x14ac:dyDescent="0.25">
      <c r="A28" s="1">
        <v>44620</v>
      </c>
      <c r="B28" s="2">
        <v>0.41</v>
      </c>
      <c r="C28" s="38">
        <f t="shared" si="0"/>
        <v>4.0999999999999995E-3</v>
      </c>
      <c r="D28" s="3" cm="1">
        <f t="array" ref="D28">(PRODUCT(1+C28:C30)^(4)-1)*100</f>
        <v>6.0829040665523193</v>
      </c>
      <c r="E28" s="3" cm="1">
        <f t="array" ref="E28">(PRODUCT(1+C28:C33)^(2)-1)*100</f>
        <v>5.5137510922450117</v>
      </c>
    </row>
    <row r="29" spans="1:5" x14ac:dyDescent="0.25">
      <c r="A29" s="1">
        <v>44592</v>
      </c>
      <c r="B29" s="2">
        <v>0.47</v>
      </c>
      <c r="C29" s="38">
        <f t="shared" si="0"/>
        <v>4.6999999999999993E-3</v>
      </c>
      <c r="D29" s="3" cm="1">
        <f t="array" ref="D29">(PRODUCT(1+C29:C31)^(4)-1)*100</f>
        <v>6.5061347564092209</v>
      </c>
      <c r="E29" s="3" cm="1">
        <f t="array" ref="E29">(PRODUCT(1+C29:C34)^(2)-1)*100</f>
        <v>5.3036899237624668</v>
      </c>
    </row>
    <row r="30" spans="1:5" x14ac:dyDescent="0.25">
      <c r="A30" s="1">
        <v>44561</v>
      </c>
      <c r="B30" s="2">
        <v>0.6</v>
      </c>
      <c r="C30" s="38">
        <f t="shared" si="0"/>
        <v>6.0000000000000001E-3</v>
      </c>
      <c r="D30" s="3" cm="1">
        <f t="array" ref="D30">(PRODUCT(1+C30:C32)^(4)-1)*100</f>
        <v>6.5909664007579138</v>
      </c>
      <c r="E30" s="3" cm="1">
        <f t="array" ref="E30">(PRODUCT(1+C30:C35)^(2)-1)*100</f>
        <v>5.2198577527994949</v>
      </c>
    </row>
    <row r="31" spans="1:5" x14ac:dyDescent="0.25">
      <c r="A31" s="1">
        <v>44530</v>
      </c>
      <c r="B31" s="2">
        <v>0.51</v>
      </c>
      <c r="C31" s="38">
        <f t="shared" si="0"/>
        <v>5.1000000000000004E-3</v>
      </c>
      <c r="D31" s="3" cm="1">
        <f t="array" ref="D31">(PRODUCT(1+C31:C33)^(4)-1)*100</f>
        <v>4.9476517212587057</v>
      </c>
      <c r="E31" s="3" cm="1">
        <f t="array" ref="E31">(PRODUCT(1+C31:C36)^(2)-1)*100</f>
        <v>4.9063147701210008</v>
      </c>
    </row>
    <row r="32" spans="1:5" x14ac:dyDescent="0.25">
      <c r="A32" s="1">
        <v>44500</v>
      </c>
      <c r="B32" s="2">
        <v>0.49</v>
      </c>
      <c r="C32" s="38">
        <f t="shared" si="0"/>
        <v>4.8999999999999998E-3</v>
      </c>
      <c r="D32" s="3" cm="1">
        <f t="array" ref="D32">(PRODUCT(1+C32:C34)^(4)-1)*100</f>
        <v>4.114820586826573</v>
      </c>
      <c r="E32" s="3" cm="1">
        <f t="array" ref="E32">(PRODUCT(1+C32:C37)^(2)-1)*100</f>
        <v>4.9480685268300739</v>
      </c>
    </row>
    <row r="33" spans="1:5" x14ac:dyDescent="0.25">
      <c r="A33" s="1">
        <v>44469</v>
      </c>
      <c r="B33" s="2">
        <v>0.21</v>
      </c>
      <c r="C33" s="38">
        <f t="shared" si="0"/>
        <v>2.0999999999999999E-3</v>
      </c>
      <c r="D33" s="3" cm="1">
        <f t="array" ref="D33">(PRODUCT(1+C33:C35)^(4)-1)*100</f>
        <v>3.8663860490210755</v>
      </c>
      <c r="E33" s="3" cm="1">
        <f t="array" ref="E33">(PRODUCT(1+C33:C38)^(2)-1)*100</f>
        <v>5.1988653750540736</v>
      </c>
    </row>
    <row r="34" spans="1:5" x14ac:dyDescent="0.25">
      <c r="A34" s="1">
        <v>44439</v>
      </c>
      <c r="B34" s="2">
        <v>0.31</v>
      </c>
      <c r="C34" s="38">
        <f t="shared" si="0"/>
        <v>3.0999999999999999E-3</v>
      </c>
      <c r="D34" s="3" cm="1">
        <f t="array" ref="D34">(PRODUCT(1+C34:C36)^(4)-1)*100</f>
        <v>4.864994100848552</v>
      </c>
      <c r="E34" s="3" cm="1">
        <f t="array" ref="E34">(PRODUCT(1+C34:C39)^(2)-1)*100</f>
        <v>5.6402366846703966</v>
      </c>
    </row>
    <row r="35" spans="1:5" x14ac:dyDescent="0.25">
      <c r="A35" s="1">
        <v>44408</v>
      </c>
      <c r="B35" s="2">
        <v>0.43</v>
      </c>
      <c r="C35" s="38">
        <f t="shared" si="0"/>
        <v>4.3E-3</v>
      </c>
      <c r="D35" s="3" cm="1">
        <f t="array" ref="D35">(PRODUCT(1+C35:C37)^(4)-1)*100</f>
        <v>5.7879850863981286</v>
      </c>
      <c r="E35" s="3" cm="1">
        <f t="array" ref="E35">(PRODUCT(1+C35:C40)^(2)-1)*100</f>
        <v>5.4507569499644193</v>
      </c>
    </row>
    <row r="36" spans="1:5" x14ac:dyDescent="0.25">
      <c r="A36" s="1">
        <v>44377</v>
      </c>
      <c r="B36" s="2">
        <v>0.45</v>
      </c>
      <c r="C36" s="38">
        <f t="shared" si="0"/>
        <v>4.5000000000000005E-3</v>
      </c>
      <c r="D36" s="3" cm="1">
        <f t="array" ref="D36">(PRODUCT(1+C36:C38)^(4)-1)*100</f>
        <v>6.5484387891925344</v>
      </c>
      <c r="E36" s="3" cm="1">
        <f t="array" ref="E36">(PRODUCT(1+C36:C41)^(2)-1)*100</f>
        <v>5.282825045559969</v>
      </c>
    </row>
    <row r="37" spans="1:5" x14ac:dyDescent="0.25">
      <c r="A37" s="1">
        <v>44347</v>
      </c>
      <c r="B37" s="2">
        <v>0.53</v>
      </c>
      <c r="C37" s="38">
        <f t="shared" si="0"/>
        <v>5.3E-3</v>
      </c>
      <c r="D37" s="3" cm="1">
        <f t="array" ref="D37">(PRODUCT(1+C37:C39)^(4)-1)*100</f>
        <v>6.4212104571403916</v>
      </c>
      <c r="E37" s="3" cm="1">
        <f t="array" ref="E37">(PRODUCT(1+C37:C42)^(2)-1)*100</f>
        <v>5.0314284780958562</v>
      </c>
    </row>
    <row r="38" spans="1:5" x14ac:dyDescent="0.25">
      <c r="A38" s="1">
        <v>44316</v>
      </c>
      <c r="B38" s="2">
        <v>0.61</v>
      </c>
      <c r="C38" s="38">
        <f t="shared" si="0"/>
        <v>6.0999999999999995E-3</v>
      </c>
      <c r="D38" s="3" cm="1">
        <f t="array" ref="D38">(PRODUCT(1+C38:C40)^(4)-1)*100</f>
        <v>5.1146038204505917</v>
      </c>
      <c r="E38" s="3" cm="1">
        <f t="array" ref="E38">(PRODUCT(1+C38:C43)^(2)-1)*100</f>
        <v>4.0932337273298813</v>
      </c>
    </row>
    <row r="39" spans="1:5" x14ac:dyDescent="0.25">
      <c r="A39" s="1">
        <v>44286</v>
      </c>
      <c r="B39" s="2">
        <v>0.42</v>
      </c>
      <c r="C39" s="38">
        <f t="shared" si="0"/>
        <v>4.1999999999999997E-3</v>
      </c>
      <c r="D39" s="3" cm="1">
        <f t="array" ref="D39">(PRODUCT(1+C39:C41)^(4)-1)*100</f>
        <v>4.0322446348064922</v>
      </c>
      <c r="E39" s="3" cm="1">
        <f t="array" ref="E39">(PRODUCT(1+C39:C44)^(2)-1)*100</f>
        <v>2.9994239403264178</v>
      </c>
    </row>
    <row r="40" spans="1:5" x14ac:dyDescent="0.25">
      <c r="A40" s="1">
        <v>44255</v>
      </c>
      <c r="B40" s="2">
        <v>0.22</v>
      </c>
      <c r="C40" s="38">
        <f t="shared" si="0"/>
        <v>2.2000000000000001E-3</v>
      </c>
      <c r="D40" s="3" cm="1">
        <f t="array" ref="D40">(PRODUCT(1+C40:C42)^(4)-1)*100</f>
        <v>3.6597960196307344</v>
      </c>
      <c r="E40" s="3" cm="1">
        <f t="array" ref="E40">(PRODUCT(1+C40:C45)^(2)-1)*100</f>
        <v>2.4462979057479073</v>
      </c>
    </row>
    <row r="41" spans="1:5" x14ac:dyDescent="0.25">
      <c r="A41" s="1">
        <v>44227</v>
      </c>
      <c r="B41" s="2">
        <v>0.35</v>
      </c>
      <c r="C41" s="38">
        <f t="shared" si="0"/>
        <v>3.4999999999999996E-3</v>
      </c>
      <c r="D41" s="3" cm="1">
        <f t="array" ref="D41">(PRODUCT(1+C41:C43)^(4)-1)*100</f>
        <v>3.0817880103586992</v>
      </c>
      <c r="E41" s="3" cm="1">
        <f t="array" ref="E41">(PRODUCT(1+C41:C46)^(2)-1)*100</f>
        <v>2.609917441122156</v>
      </c>
    </row>
    <row r="42" spans="1:5" x14ac:dyDescent="0.25">
      <c r="A42" s="1">
        <v>44196</v>
      </c>
      <c r="B42" s="2">
        <v>0.33</v>
      </c>
      <c r="C42" s="38">
        <f t="shared" si="0"/>
        <v>3.3E-3</v>
      </c>
      <c r="D42" s="3" cm="1">
        <f t="array" ref="D42">(PRODUCT(1+C42:C44)^(4)-1)*100</f>
        <v>1.9768569762227184</v>
      </c>
      <c r="E42" s="3" cm="1">
        <f t="array" ref="E42">(PRODUCT(1+C42:C47)^(2)-1)*100</f>
        <v>2.6508223310651946</v>
      </c>
    </row>
    <row r="43" spans="1:5" x14ac:dyDescent="0.25">
      <c r="A43" s="1">
        <v>44165</v>
      </c>
      <c r="B43" s="2">
        <v>0.08</v>
      </c>
      <c r="C43" s="38">
        <f t="shared" si="0"/>
        <v>8.0000000000000004E-4</v>
      </c>
      <c r="D43" s="3" cm="1">
        <f t="array" ref="D43">(PRODUCT(1+C43:C45)^(4)-1)*100</f>
        <v>1.2470056626938897</v>
      </c>
      <c r="E43" s="3" cm="1">
        <f t="array" ref="E43">(PRODUCT(1+C43:C48)^(2)-1)*100</f>
        <v>2.3032522016822599</v>
      </c>
    </row>
    <row r="44" spans="1:5" x14ac:dyDescent="0.25">
      <c r="A44" s="1">
        <v>44135</v>
      </c>
      <c r="B44" s="2">
        <v>0.08</v>
      </c>
      <c r="C44" s="38">
        <f t="shared" si="0"/>
        <v>8.0000000000000004E-4</v>
      </c>
      <c r="D44" s="3" cm="1">
        <f t="array" ref="D44">(PRODUCT(1+C44:C46)^(4)-1)*100</f>
        <v>2.1402069220594955</v>
      </c>
      <c r="E44" s="3" cm="1">
        <f t="array" ref="E44">(PRODUCT(1+C44:C49)^(2)-1)*100</f>
        <v>2.385045724061774</v>
      </c>
    </row>
    <row r="45" spans="1:5" x14ac:dyDescent="0.25">
      <c r="A45" s="1">
        <v>44104</v>
      </c>
      <c r="B45" s="2">
        <v>0.15</v>
      </c>
      <c r="C45" s="38">
        <f t="shared" si="0"/>
        <v>1.5E-3</v>
      </c>
      <c r="D45" s="3" cm="1">
        <f t="array" ref="D45">(PRODUCT(1+C45:C47)^(4)-1)*100</f>
        <v>3.329241924967441</v>
      </c>
      <c r="E45" s="3" cm="1">
        <f t="array" ref="E45">(PRODUCT(1+C45:C50)^(2)-1)*100</f>
        <v>1.5478778003085614</v>
      </c>
    </row>
    <row r="46" spans="1:5" x14ac:dyDescent="0.25">
      <c r="A46" s="1">
        <v>44074</v>
      </c>
      <c r="B46" s="2">
        <v>0.3</v>
      </c>
      <c r="C46" s="38">
        <f t="shared" si="0"/>
        <v>3.0000000000000001E-3</v>
      </c>
      <c r="D46" s="3" cm="1">
        <f t="array" ref="D46">(PRODUCT(1+C46:C48)^(4)-1)*100</f>
        <v>3.3705178986577877</v>
      </c>
      <c r="E46" s="3" cm="1">
        <f t="array" ref="E46">(PRODUCT(1+C46:C51)^(2)-1)*100</f>
        <v>1.1022263707267221</v>
      </c>
    </row>
    <row r="47" spans="1:5" x14ac:dyDescent="0.25">
      <c r="A47" s="1">
        <v>44043</v>
      </c>
      <c r="B47" s="2">
        <v>0.37</v>
      </c>
      <c r="C47" s="38">
        <f t="shared" si="0"/>
        <v>3.7000000000000002E-3</v>
      </c>
      <c r="D47" s="3" cm="1">
        <f t="array" ref="D47">(PRODUCT(1+C47:C49)^(4)-1)*100</f>
        <v>2.6304714255893646</v>
      </c>
      <c r="E47" s="3" cm="1">
        <f t="array" ref="E47">(PRODUCT(1+C47:C52)^(2)-1)*100</f>
        <v>0.86045150378852853</v>
      </c>
    </row>
    <row r="48" spans="1:5" x14ac:dyDescent="0.25">
      <c r="A48" s="1">
        <v>44012</v>
      </c>
      <c r="B48" s="2">
        <v>0.16</v>
      </c>
      <c r="C48" s="38">
        <f t="shared" si="0"/>
        <v>1.6000000000000001E-3</v>
      </c>
      <c r="D48" s="3" cm="1">
        <f t="array" ref="D48">(PRODUCT(1+C48:C50)^(4)-1)*100</f>
        <v>-0.20277615861680198</v>
      </c>
      <c r="E48" s="3" cm="1">
        <f t="array" ref="E48">(PRODUCT(1+C48:C53)^(2)-1)*100</f>
        <v>0.49901677009460688</v>
      </c>
    </row>
    <row r="49" spans="1:5" x14ac:dyDescent="0.25">
      <c r="A49" s="1">
        <v>43982</v>
      </c>
      <c r="B49" s="2">
        <v>0.12</v>
      </c>
      <c r="C49" s="38">
        <f t="shared" si="0"/>
        <v>1.1999999999999999E-3</v>
      </c>
      <c r="D49" s="3" cm="1">
        <f t="array" ref="D49">(PRODUCT(1+C49:C51)^(4)-1)*100</f>
        <v>-1.1162913284543108</v>
      </c>
      <c r="E49" s="3" cm="1">
        <f t="array" ref="E49">(PRODUCT(1+C49:C54)^(2)-1)*100</f>
        <v>0.57930357877280514</v>
      </c>
    </row>
    <row r="50" spans="1:5" x14ac:dyDescent="0.25">
      <c r="A50" s="1">
        <v>43951</v>
      </c>
      <c r="B50" s="2">
        <v>-0.33</v>
      </c>
      <c r="C50" s="38">
        <f t="shared" si="0"/>
        <v>-3.3E-3</v>
      </c>
      <c r="D50" s="3" cm="1">
        <f t="array" ref="D50">(PRODUCT(1+C50:C52)^(4)-1)*100</f>
        <v>-0.87904170913086777</v>
      </c>
      <c r="E50" s="3" cm="1">
        <f t="array" ref="E50">(PRODUCT(1+C50:C55)^(2)-1)*100</f>
        <v>0.37848641096966951</v>
      </c>
    </row>
    <row r="51" spans="1:5" x14ac:dyDescent="0.25">
      <c r="A51" s="1">
        <v>43921</v>
      </c>
      <c r="B51" s="2">
        <v>-7.0000000000000007E-2</v>
      </c>
      <c r="C51" s="38">
        <f t="shared" si="0"/>
        <v>-7.000000000000001E-4</v>
      </c>
      <c r="D51" s="3" cm="1">
        <f t="array" ref="D51">(PRODUCT(1+C51:C53)^(4)-1)*100</f>
        <v>1.2057448392421177</v>
      </c>
      <c r="E51" s="3" cm="1">
        <f t="array" ref="E51">(PRODUCT(1+C51:C56)^(2)-1)*100</f>
        <v>1.3476384598491764</v>
      </c>
    </row>
    <row r="52" spans="1:5" x14ac:dyDescent="0.25">
      <c r="A52" s="1">
        <v>43890</v>
      </c>
      <c r="B52" s="2">
        <v>0.18</v>
      </c>
      <c r="C52" s="38">
        <f t="shared" si="0"/>
        <v>1.8E-3</v>
      </c>
      <c r="D52" s="3" cm="1">
        <f t="array" ref="D52">(PRODUCT(1+C52:C54)^(4)-1)*100</f>
        <v>2.3039734684013879</v>
      </c>
      <c r="E52" s="3" cm="1">
        <f t="array" ref="E52">(PRODUCT(1+C52:C57)^(2)-1)*100</f>
        <v>1.6521227061220056</v>
      </c>
    </row>
    <row r="53" spans="1:5" x14ac:dyDescent="0.25">
      <c r="A53" s="1">
        <v>43861</v>
      </c>
      <c r="B53" s="2">
        <v>0.19</v>
      </c>
      <c r="C53" s="38">
        <f t="shared" si="0"/>
        <v>1.9E-3</v>
      </c>
      <c r="D53" s="3" cm="1">
        <f t="array" ref="D53">(PRODUCT(1+C53:C55)^(4)-1)*100</f>
        <v>1.6519685432196951</v>
      </c>
      <c r="E53" s="3" cm="1">
        <f t="array" ref="E53">(PRODUCT(1+C53:C58)^(2)-1)*100</f>
        <v>1.4898363656706604</v>
      </c>
    </row>
    <row r="54" spans="1:5" x14ac:dyDescent="0.25">
      <c r="A54" s="1">
        <v>43830</v>
      </c>
      <c r="B54" s="2">
        <v>0.2</v>
      </c>
      <c r="C54" s="38">
        <f t="shared" si="0"/>
        <v>2E-3</v>
      </c>
      <c r="D54" s="3" cm="1">
        <f t="array" ref="D54">(PRODUCT(1+C54:C56)^(4)-1)*100</f>
        <v>1.4897310197516722</v>
      </c>
      <c r="E54" s="3" cm="1">
        <f t="array" ref="E54">(PRODUCT(1+C54:C59)^(2)-1)*100</f>
        <v>1.3480695873495652</v>
      </c>
    </row>
    <row r="55" spans="1:5" x14ac:dyDescent="0.25">
      <c r="A55" s="1">
        <v>43799</v>
      </c>
      <c r="B55" s="2">
        <v>0.02</v>
      </c>
      <c r="C55" s="38">
        <f t="shared" si="0"/>
        <v>2.0000000000000001E-4</v>
      </c>
      <c r="D55" s="3" cm="1">
        <f t="array" ref="D55">(PRODUCT(1+C55:C57)^(4)-1)*100</f>
        <v>1.0044253447504925</v>
      </c>
      <c r="E55" s="3" cm="1">
        <f t="array" ref="E55">(PRODUCT(1+C55:C60)^(2)-1)*100</f>
        <v>1.3480695873495208</v>
      </c>
    </row>
    <row r="56" spans="1:5" x14ac:dyDescent="0.25">
      <c r="A56" s="1">
        <v>43769</v>
      </c>
      <c r="B56" s="2">
        <v>0.15</v>
      </c>
      <c r="C56" s="38">
        <f t="shared" si="0"/>
        <v>1.5E-3</v>
      </c>
      <c r="D56" s="3" cm="1">
        <f t="array" ref="D56">(PRODUCT(1+C56:C58)^(4)-1)*100</f>
        <v>1.3279627846189079</v>
      </c>
      <c r="E56" s="3" cm="1">
        <f t="array" ref="E56">(PRODUCT(1+C56:C61)^(2)-1)*100</f>
        <v>1.5102589106192443</v>
      </c>
    </row>
    <row r="57" spans="1:5" x14ac:dyDescent="0.25">
      <c r="A57" s="1">
        <v>43738</v>
      </c>
      <c r="B57" s="2">
        <v>0.08</v>
      </c>
      <c r="C57" s="38">
        <f t="shared" si="0"/>
        <v>8.0000000000000004E-4</v>
      </c>
      <c r="D57" s="3" cm="1">
        <f t="array" ref="D57">(PRODUCT(1+C57:C59)^(4)-1)*100</f>
        <v>1.2066058888583253</v>
      </c>
      <c r="E57" s="3" cm="1">
        <f t="array" ref="E57">(PRODUCT(1+C57:C62)^(2)-1)*100</f>
        <v>1.6522100119706229</v>
      </c>
    </row>
    <row r="58" spans="1:5" x14ac:dyDescent="0.25">
      <c r="A58" s="1">
        <v>43708</v>
      </c>
      <c r="B58" s="2">
        <v>0.1</v>
      </c>
      <c r="C58" s="38">
        <f t="shared" si="0"/>
        <v>1E-3</v>
      </c>
      <c r="D58" s="3" cm="1">
        <f t="array" ref="D58">(PRODUCT(1+C58:C60)^(4)-1)*100</f>
        <v>1.6928830001613715</v>
      </c>
      <c r="E58" s="3" cm="1">
        <f t="array" ref="E58">(PRODUCT(1+C58:C63)^(2)-1)*100</f>
        <v>1.6725252175181282</v>
      </c>
    </row>
    <row r="59" spans="1:5" x14ac:dyDescent="0.25">
      <c r="A59" s="1">
        <v>43677</v>
      </c>
      <c r="B59" s="2">
        <v>0.12</v>
      </c>
      <c r="C59" s="38">
        <f t="shared" si="0"/>
        <v>1.1999999999999999E-3</v>
      </c>
      <c r="D59" s="3" cm="1">
        <f t="array" ref="D59">(PRODUCT(1+C59:C61)^(4)-1)*100</f>
        <v>1.6928830001613715</v>
      </c>
      <c r="E59" s="3" cm="1">
        <f t="array" ref="E59">(PRODUCT(1+C59:C64)^(2)-1)*100</f>
        <v>1.6319008945921754</v>
      </c>
    </row>
    <row r="60" spans="1:5" x14ac:dyDescent="0.25">
      <c r="A60" s="1">
        <v>43646</v>
      </c>
      <c r="B60" s="2">
        <v>0.2</v>
      </c>
      <c r="C60" s="38">
        <f t="shared" si="0"/>
        <v>2E-3</v>
      </c>
      <c r="D60" s="3" cm="1">
        <f t="array" ref="D60">(PRODUCT(1+C60:C62)^(4)-1)*100</f>
        <v>2.0997760923365139</v>
      </c>
      <c r="E60" s="3" cm="1">
        <f t="array" ref="E60">(PRODUCT(1+C60:C65)^(2)-1)*100</f>
        <v>1.672508985644261</v>
      </c>
    </row>
    <row r="61" spans="1:5" x14ac:dyDescent="0.25">
      <c r="A61" s="1">
        <v>43616</v>
      </c>
      <c r="B61" s="2">
        <v>0.1</v>
      </c>
      <c r="C61" s="38">
        <f t="shared" si="0"/>
        <v>1E-3</v>
      </c>
      <c r="D61" s="3" cm="1">
        <f t="array" ref="D61">(PRODUCT(1+C61:C63)^(4)-1)*100</f>
        <v>1.6521715102761902</v>
      </c>
      <c r="E61" s="3" cm="1">
        <f t="array" ref="E61">(PRODUCT(1+C61:C66)^(2)-1)*100</f>
        <v>1.6116363577699078</v>
      </c>
    </row>
    <row r="62" spans="1:5" x14ac:dyDescent="0.25">
      <c r="A62" s="1">
        <v>43585</v>
      </c>
      <c r="B62" s="2">
        <v>0.22</v>
      </c>
      <c r="C62" s="38">
        <f t="shared" si="0"/>
        <v>2.2000000000000001E-3</v>
      </c>
      <c r="D62" s="3" cm="1">
        <f t="array" ref="D62">(PRODUCT(1+C62:C64)^(4)-1)*100</f>
        <v>1.5709553581229496</v>
      </c>
      <c r="E62" s="3" cm="1">
        <f t="array" ref="E62">(PRODUCT(1+C62:C67)^(2)-1)*100</f>
        <v>1.7944367260479543</v>
      </c>
    </row>
    <row r="63" spans="1:5" x14ac:dyDescent="0.25">
      <c r="A63" s="1">
        <v>43555</v>
      </c>
      <c r="B63" s="2">
        <v>0.09</v>
      </c>
      <c r="C63" s="38">
        <f t="shared" si="0"/>
        <v>8.9999999999999998E-4</v>
      </c>
      <c r="D63" s="3" cm="1">
        <f t="array" ref="D63">(PRODUCT(1+C63:C65)^(4)-1)*100</f>
        <v>1.2470299061883461</v>
      </c>
      <c r="E63" s="3" cm="1">
        <f t="array" ref="E63">(PRODUCT(1+C63:C68)^(2)-1)*100</f>
        <v>1.6725880346508237</v>
      </c>
    </row>
    <row r="64" spans="1:5" x14ac:dyDescent="0.25">
      <c r="A64" s="1">
        <v>43524</v>
      </c>
      <c r="B64" s="2">
        <v>0.08</v>
      </c>
      <c r="C64" s="38">
        <f t="shared" si="0"/>
        <v>8.0000000000000004E-4</v>
      </c>
      <c r="D64" s="3" cm="1">
        <f t="array" ref="D64">(PRODUCT(1+C64:C66)^(4)-1)*100</f>
        <v>1.5711173691937308</v>
      </c>
      <c r="E64" s="3" cm="1">
        <f t="array" ref="E64">(PRODUCT(1+C64:C69)^(2)-1)*100</f>
        <v>1.8758518544472746</v>
      </c>
    </row>
    <row r="65" spans="1:5" x14ac:dyDescent="0.25">
      <c r="A65" s="1">
        <v>43496</v>
      </c>
      <c r="B65" s="2">
        <v>0.14000000000000001</v>
      </c>
      <c r="C65" s="38">
        <f t="shared" si="0"/>
        <v>1.4000000000000002E-3</v>
      </c>
      <c r="D65" s="3" cm="1">
        <f t="array" ref="D65">(PRODUCT(1+C65:C67)^(4)-1)*100</f>
        <v>2.0184098085741065</v>
      </c>
      <c r="E65" s="3" cm="1">
        <f t="array" ref="E65">(PRODUCT(1+C65:C70)^(2)-1)*100</f>
        <v>1.7333895109898467</v>
      </c>
    </row>
    <row r="66" spans="1:5" x14ac:dyDescent="0.25">
      <c r="A66" s="1">
        <v>43465</v>
      </c>
      <c r="B66" s="2">
        <v>0.17</v>
      </c>
      <c r="C66" s="38">
        <f t="shared" si="0"/>
        <v>1.7000000000000001E-3</v>
      </c>
      <c r="D66" s="3" cm="1">
        <f t="array" ref="D66">(PRODUCT(1+C66:C68)^(4)-1)*100</f>
        <v>2.0999348548000007</v>
      </c>
      <c r="E66" s="3" cm="1">
        <f t="array" ref="E66">(PRODUCT(1+C66:C71)^(2)-1)*100</f>
        <v>1.713072293104223</v>
      </c>
    </row>
    <row r="67" spans="1:5" x14ac:dyDescent="0.25">
      <c r="A67" s="1">
        <v>43434</v>
      </c>
      <c r="B67" s="2">
        <v>0.19</v>
      </c>
      <c r="C67" s="38">
        <f t="shared" si="0"/>
        <v>1.9E-3</v>
      </c>
      <c r="D67" s="3" cm="1">
        <f t="array" ref="D67">(PRODUCT(1+C67:C69)^(4)-1)*100</f>
        <v>2.1815006065603049</v>
      </c>
      <c r="E67" s="3" cm="1">
        <f t="array" ref="E67">(PRODUCT(1+C67:C72)^(2)-1)*100</f>
        <v>1.5506724430705443</v>
      </c>
    </row>
    <row r="68" spans="1:5" x14ac:dyDescent="0.25">
      <c r="A68" s="1">
        <v>43404</v>
      </c>
      <c r="B68" s="2">
        <v>0.16</v>
      </c>
      <c r="C68" s="38">
        <f t="shared" si="0"/>
        <v>1.6000000000000001E-3</v>
      </c>
      <c r="D68" s="3" cm="1">
        <f t="array" ref="D68">(PRODUCT(1+C68:C70)^(4)-1)*100</f>
        <v>1.4491655066449782</v>
      </c>
      <c r="E68" s="3" cm="1">
        <f t="array" ref="E68">(PRODUCT(1+C68:C73)^(2)-1)*100</f>
        <v>1.5304018363156757</v>
      </c>
    </row>
    <row r="69" spans="1:5" x14ac:dyDescent="0.25">
      <c r="A69" s="1">
        <v>43373</v>
      </c>
      <c r="B69" s="2">
        <v>0.19</v>
      </c>
      <c r="C69" s="38">
        <f t="shared" si="0"/>
        <v>1.9E-3</v>
      </c>
      <c r="D69" s="3" cm="1">
        <f t="array" ref="D69">(PRODUCT(1+C69:C71)^(4)-1)*100</f>
        <v>1.3276755760425418</v>
      </c>
      <c r="E69" s="3" cm="1">
        <f t="array" ref="E69">(PRODUCT(1+C69:C74)^(2)-1)*100</f>
        <v>1.5709531696453949</v>
      </c>
    </row>
    <row r="70" spans="1:5" x14ac:dyDescent="0.25">
      <c r="A70" s="1">
        <v>43343</v>
      </c>
      <c r="B70" s="2">
        <v>0.01</v>
      </c>
      <c r="C70" s="38">
        <f t="shared" si="0"/>
        <v>1E-4</v>
      </c>
      <c r="D70" s="3" cm="1">
        <f t="array" ref="D70">(PRODUCT(1+C70:C72)^(4)-1)*100</f>
        <v>0.92373876311744318</v>
      </c>
      <c r="E70" s="3" cm="1">
        <f t="array" ref="E70">(PRODUCT(1+C70:C75)^(2)-1)*100</f>
        <v>1.6317892769933673</v>
      </c>
    </row>
    <row r="71" spans="1:5" x14ac:dyDescent="0.25">
      <c r="A71" s="1">
        <v>43312</v>
      </c>
      <c r="B71" s="2">
        <v>0.13</v>
      </c>
      <c r="C71" s="38">
        <f t="shared" ref="C71:C134" si="1">B71/100</f>
        <v>1.2999999999999999E-3</v>
      </c>
      <c r="D71" s="3" cm="1">
        <f t="array" ref="D71">(PRODUCT(1+C71:C73)^(4)-1)*100</f>
        <v>1.6117032167064282</v>
      </c>
      <c r="E71" s="3" cm="1">
        <f t="array" ref="E71">(PRODUCT(1+C71:C76)^(2)-1)*100</f>
        <v>1.99795635575446</v>
      </c>
    </row>
    <row r="72" spans="1:5" x14ac:dyDescent="0.25">
      <c r="A72" s="1">
        <v>43281</v>
      </c>
      <c r="B72" s="2">
        <v>0.09</v>
      </c>
      <c r="C72" s="38">
        <f t="shared" si="1"/>
        <v>8.9999999999999998E-4</v>
      </c>
      <c r="D72" s="3" cm="1">
        <f t="array" ref="D72">(PRODUCT(1+C72:C74)^(4)-1)*100</f>
        <v>1.8148148483682958</v>
      </c>
      <c r="E72" s="3" cm="1">
        <f t="array" ref="E72">(PRODUCT(1+C72:C77)^(2)-1)*100</f>
        <v>2.3854126313156421</v>
      </c>
    </row>
    <row r="73" spans="1:5" x14ac:dyDescent="0.25">
      <c r="A73" s="1">
        <v>43251</v>
      </c>
      <c r="B73" s="2">
        <v>0.18</v>
      </c>
      <c r="C73" s="38">
        <f t="shared" si="1"/>
        <v>1.8E-3</v>
      </c>
      <c r="D73" s="3" cm="1">
        <f t="array" ref="D73">(PRODUCT(1+C73:C75)^(4)-1)*100</f>
        <v>2.3448072597359371</v>
      </c>
      <c r="E73" s="3" cm="1">
        <f t="array" ref="E73">(PRODUCT(1+C73:C78)^(2)-1)*100</f>
        <v>2.5082014421490273</v>
      </c>
    </row>
    <row r="74" spans="1:5" x14ac:dyDescent="0.25">
      <c r="A74" s="1">
        <v>43220</v>
      </c>
      <c r="B74" s="2">
        <v>0.18</v>
      </c>
      <c r="C74" s="38">
        <f t="shared" si="1"/>
        <v>1.8E-3</v>
      </c>
      <c r="D74" s="3" cm="1">
        <f t="array" ref="D74">(PRODUCT(1+C74:C76)^(4)-1)*100</f>
        <v>2.3856777458278078</v>
      </c>
      <c r="E74" s="3" cm="1">
        <f t="array" ref="E74">(PRODUCT(1+C74:C79)^(2)-1)*100</f>
        <v>2.2423316116850112</v>
      </c>
    </row>
    <row r="75" spans="1:5" x14ac:dyDescent="0.25">
      <c r="A75" s="1">
        <v>43190</v>
      </c>
      <c r="B75" s="2">
        <v>0.22</v>
      </c>
      <c r="C75" s="38">
        <f t="shared" si="1"/>
        <v>2.2000000000000001E-3</v>
      </c>
      <c r="D75" s="3" cm="1">
        <f t="array" ref="D75">(PRODUCT(1+C75:C77)^(4)-1)*100</f>
        <v>2.9592081986953511</v>
      </c>
      <c r="E75" s="3" cm="1">
        <f t="array" ref="E75">(PRODUCT(1+C75:C80)^(2)-1)*100</f>
        <v>2.3852636070764266</v>
      </c>
    </row>
    <row r="76" spans="1:5" x14ac:dyDescent="0.25">
      <c r="A76" s="1">
        <v>43159</v>
      </c>
      <c r="B76" s="2">
        <v>0.19</v>
      </c>
      <c r="C76" s="38">
        <f t="shared" si="1"/>
        <v>1.9E-3</v>
      </c>
      <c r="D76" s="3" cm="1">
        <f t="array" ref="D76">(PRODUCT(1+C76:C78)^(4)-1)*100</f>
        <v>2.671856484488111</v>
      </c>
      <c r="E76" s="3" cm="1">
        <f t="array" ref="E76">(PRODUCT(1+C76:C81)^(2)-1)*100</f>
        <v>2.1810445223591213</v>
      </c>
    </row>
    <row r="77" spans="1:5" x14ac:dyDescent="0.25">
      <c r="A77" s="1">
        <v>43131</v>
      </c>
      <c r="B77" s="2">
        <v>0.32</v>
      </c>
      <c r="C77" s="38">
        <f t="shared" si="1"/>
        <v>3.2000000000000002E-3</v>
      </c>
      <c r="D77" s="3" cm="1">
        <f t="array" ref="D77">(PRODUCT(1+C77:C79)^(4)-1)*100</f>
        <v>2.0991861707897685</v>
      </c>
      <c r="E77" s="3" cm="1">
        <f t="array" ref="E77">(PRODUCT(1+C77:C82)^(2)-1)*100</f>
        <v>2.0179300404909117</v>
      </c>
    </row>
    <row r="78" spans="1:5" x14ac:dyDescent="0.25">
      <c r="A78" s="1">
        <v>43100</v>
      </c>
      <c r="B78" s="2">
        <v>0.15</v>
      </c>
      <c r="C78" s="38">
        <f t="shared" si="1"/>
        <v>1.5E-3</v>
      </c>
      <c r="D78" s="3" cm="1">
        <f t="array" ref="D78">(PRODUCT(1+C78:C80)^(4)-1)*100</f>
        <v>1.8145184611410681</v>
      </c>
      <c r="E78" s="3" cm="1">
        <f t="array" ref="E78">(PRODUCT(1+C78:C83)^(2)-1)*100</f>
        <v>1.5101010213621313</v>
      </c>
    </row>
    <row r="79" spans="1:5" x14ac:dyDescent="0.25">
      <c r="A79" s="1">
        <v>43069</v>
      </c>
      <c r="B79" s="2">
        <v>0.05</v>
      </c>
      <c r="C79" s="38">
        <f t="shared" si="1"/>
        <v>5.0000000000000001E-4</v>
      </c>
      <c r="D79" s="3" cm="1">
        <f t="array" ref="D79">(PRODUCT(1+C79:C81)^(4)-1)*100</f>
        <v>1.6925788349583915</v>
      </c>
      <c r="E79" s="3" cm="1">
        <f t="array" ref="E79">(PRODUCT(1+C79:C84)^(2)-1)*100</f>
        <v>1.4695618440421221</v>
      </c>
    </row>
    <row r="80" spans="1:5" x14ac:dyDescent="0.25">
      <c r="A80" s="1">
        <v>43039</v>
      </c>
      <c r="B80" s="2">
        <v>0.25</v>
      </c>
      <c r="C80" s="38">
        <f t="shared" si="1"/>
        <v>2.5000000000000001E-3</v>
      </c>
      <c r="D80" s="3" cm="1">
        <f t="array" ref="D80">(PRODUCT(1+C80:C82)^(4)-1)*100</f>
        <v>1.9367385782756541</v>
      </c>
      <c r="E80" s="3" cm="1">
        <f t="array" ref="E80">(PRODUCT(1+C80:C85)^(2)-1)*100</f>
        <v>1.5304222786279853</v>
      </c>
    </row>
    <row r="81" spans="1:5" x14ac:dyDescent="0.25">
      <c r="A81" s="1">
        <v>43008</v>
      </c>
      <c r="B81" s="2">
        <v>0.12</v>
      </c>
      <c r="C81" s="38">
        <f t="shared" si="1"/>
        <v>1.1999999999999999E-3</v>
      </c>
      <c r="D81" s="3" cm="1">
        <f t="array" ref="D81">(PRODUCT(1+C81:C83)^(4)-1)*100</f>
        <v>1.2065937658972237</v>
      </c>
      <c r="E81" s="3" cm="1">
        <f t="array" ref="E81">(PRODUCT(1+C81:C86)^(2)-1)*100</f>
        <v>1.4291703055892224</v>
      </c>
    </row>
    <row r="82" spans="1:5" x14ac:dyDescent="0.25">
      <c r="A82" s="1">
        <v>42978</v>
      </c>
      <c r="B82" s="2">
        <v>0.11</v>
      </c>
      <c r="C82" s="38">
        <f t="shared" si="1"/>
        <v>1.1000000000000001E-3</v>
      </c>
      <c r="D82" s="3" cm="1">
        <f t="array" ref="D82">(PRODUCT(1+C82:C84)^(4)-1)*100</f>
        <v>1.2470339407151698</v>
      </c>
      <c r="E82" s="3" cm="1">
        <f t="array" ref="E82">(PRODUCT(1+C82:C87)^(2)-1)*100</f>
        <v>1.1052450184149576</v>
      </c>
    </row>
    <row r="83" spans="1:5" x14ac:dyDescent="0.25">
      <c r="A83" s="1">
        <v>42947</v>
      </c>
      <c r="B83" s="2">
        <v>7.0000000000000007E-2</v>
      </c>
      <c r="C83" s="38">
        <f t="shared" si="1"/>
        <v>7.000000000000001E-4</v>
      </c>
      <c r="D83" s="3" cm="1">
        <f t="array" ref="D83">(PRODUCT(1+C83:C85)^(4)-1)*100</f>
        <v>1.1257255416390333</v>
      </c>
      <c r="E83" s="3" cm="1">
        <f t="array" ref="E83">(PRODUCT(1+C83:C88)^(2)-1)*100</f>
        <v>1.2466862632057207</v>
      </c>
    </row>
    <row r="84" spans="1:5" x14ac:dyDescent="0.25">
      <c r="A84" s="1">
        <v>42916</v>
      </c>
      <c r="B84" s="2">
        <v>0.13</v>
      </c>
      <c r="C84" s="38">
        <f t="shared" si="1"/>
        <v>1.2999999999999999E-3</v>
      </c>
      <c r="D84" s="3" cm="1">
        <f t="array" ref="D84">(PRODUCT(1+C84:C86)^(4)-1)*100</f>
        <v>1.6522363422021069</v>
      </c>
      <c r="E84" s="3" cm="1">
        <f t="array" ref="E84">(PRODUCT(1+C84:C89)^(2)-1)*100</f>
        <v>1.6517941362000021</v>
      </c>
    </row>
    <row r="85" spans="1:5" x14ac:dyDescent="0.25">
      <c r="A85" s="1">
        <v>42886</v>
      </c>
      <c r="B85" s="2">
        <v>0.08</v>
      </c>
      <c r="C85" s="38">
        <f t="shared" si="1"/>
        <v>8.0000000000000004E-4</v>
      </c>
      <c r="D85" s="3" cm="1">
        <f t="array" ref="D85">(PRODUCT(1+C85:C87)^(4)-1)*100</f>
        <v>0.96365466092911412</v>
      </c>
      <c r="E85" s="3" cm="1">
        <f t="array" ref="E85">(PRODUCT(1+C85:C90)^(2)-1)*100</f>
        <v>1.6314911864057535</v>
      </c>
    </row>
    <row r="86" spans="1:5" x14ac:dyDescent="0.25">
      <c r="A86" s="1">
        <v>42855</v>
      </c>
      <c r="B86" s="2">
        <v>0.2</v>
      </c>
      <c r="C86" s="38">
        <f t="shared" si="1"/>
        <v>2E-3</v>
      </c>
      <c r="D86" s="3" cm="1">
        <f t="array" ref="D86">(PRODUCT(1+C86:C88)^(4)-1)*100</f>
        <v>1.3677916709645244</v>
      </c>
      <c r="E86" s="3" cm="1">
        <f t="array" ref="E86">(PRODUCT(1+C86:C91)^(2)-1)*100</f>
        <v>1.5502672206693546</v>
      </c>
    </row>
    <row r="87" spans="1:5" x14ac:dyDescent="0.25">
      <c r="A87" s="1">
        <v>42825</v>
      </c>
      <c r="B87" s="2">
        <v>-0.04</v>
      </c>
      <c r="C87" s="38">
        <f t="shared" si="1"/>
        <v>-4.0000000000000002E-4</v>
      </c>
      <c r="D87" s="3" cm="1">
        <f t="array" ref="D87">(PRODUCT(1+C87:C89)^(4)-1)*100</f>
        <v>1.6513519321216474</v>
      </c>
      <c r="E87" s="3" cm="1">
        <f t="array" ref="E87">(PRODUCT(1+C87:C92)^(2)-1)*100</f>
        <v>1.408430180950182</v>
      </c>
    </row>
    <row r="88" spans="1:5" x14ac:dyDescent="0.25">
      <c r="A88" s="1">
        <v>42794</v>
      </c>
      <c r="B88" s="2">
        <v>0.18</v>
      </c>
      <c r="C88" s="38">
        <f t="shared" si="1"/>
        <v>1.8E-3</v>
      </c>
      <c r="D88" s="3" cm="1">
        <f t="array" ref="D88">(PRODUCT(1+C88:C90)^(4)-1)*100</f>
        <v>2.3037451988113578</v>
      </c>
      <c r="E88" s="3" cm="1">
        <f t="array" ref="E88">(PRODUCT(1+C88:C93)^(2)-1)*100</f>
        <v>1.7536501191790066</v>
      </c>
    </row>
    <row r="89" spans="1:5" x14ac:dyDescent="0.25">
      <c r="A89" s="1">
        <v>42766</v>
      </c>
      <c r="B89" s="2">
        <v>0.27</v>
      </c>
      <c r="C89" s="38">
        <f t="shared" si="1"/>
        <v>2.7000000000000001E-3</v>
      </c>
      <c r="D89" s="3" cm="1">
        <f t="array" ref="D89">(PRODUCT(1+C89:C91)^(4)-1)*100</f>
        <v>1.733071250709961</v>
      </c>
      <c r="E89" s="3" cm="1">
        <f t="array" ref="E89">(PRODUCT(1+C89:C94)^(2)-1)*100</f>
        <v>1.7536501191790066</v>
      </c>
    </row>
    <row r="90" spans="1:5" x14ac:dyDescent="0.25">
      <c r="A90" s="1">
        <v>42735</v>
      </c>
      <c r="B90" s="2">
        <v>0.12</v>
      </c>
      <c r="C90" s="38">
        <f t="shared" si="1"/>
        <v>1.1999999999999999E-3</v>
      </c>
      <c r="D90" s="3" cm="1">
        <f t="array" ref="D90">(PRODUCT(1+C90:C92)^(4)-1)*100</f>
        <v>1.1660889530680896</v>
      </c>
      <c r="E90" s="3" cm="1">
        <f t="array" ref="E90">(PRODUCT(1+C90:C95)^(2)-1)*100</f>
        <v>1.5102446842704786</v>
      </c>
    </row>
    <row r="91" spans="1:5" x14ac:dyDescent="0.25">
      <c r="A91" s="1">
        <v>42704</v>
      </c>
      <c r="B91" s="2">
        <v>0.04</v>
      </c>
      <c r="C91" s="38">
        <f t="shared" si="1"/>
        <v>4.0000000000000002E-4</v>
      </c>
      <c r="D91" s="3" cm="1">
        <f t="array" ref="D91">(PRODUCT(1+C91:C93)^(4)-1)*100</f>
        <v>1.2065129429552623</v>
      </c>
      <c r="E91" s="3" cm="1">
        <f t="array" ref="E91">(PRODUCT(1+C91:C96)^(2)-1)*100</f>
        <v>1.4696933035966753</v>
      </c>
    </row>
    <row r="92" spans="1:5" x14ac:dyDescent="0.25">
      <c r="A92" s="1">
        <v>42674</v>
      </c>
      <c r="B92" s="2">
        <v>0.13</v>
      </c>
      <c r="C92" s="38">
        <f t="shared" si="1"/>
        <v>1.2999999999999999E-3</v>
      </c>
      <c r="D92" s="3" cm="1">
        <f t="array" ref="D92">(PRODUCT(1+C92:C94)^(4)-1)*100</f>
        <v>1.7742331504028597</v>
      </c>
      <c r="E92" s="3" cm="1">
        <f t="array" ref="E92">(PRODUCT(1+C92:C97)^(2)-1)*100</f>
        <v>1.7335803665764926</v>
      </c>
    </row>
    <row r="93" spans="1:5" x14ac:dyDescent="0.25">
      <c r="A93" s="1">
        <v>42643</v>
      </c>
      <c r="B93" s="2">
        <v>0.13</v>
      </c>
      <c r="C93" s="38">
        <f t="shared" si="1"/>
        <v>1.2999999999999999E-3</v>
      </c>
      <c r="D93" s="3" cm="1">
        <f t="array" ref="D93">(PRODUCT(1+C93:C95)^(4)-1)*100</f>
        <v>1.8555711948175846</v>
      </c>
      <c r="E93" s="3" cm="1">
        <f t="array" ref="E93">(PRODUCT(1+C93:C98)^(2)-1)*100</f>
        <v>1.9775700789878448</v>
      </c>
    </row>
    <row r="94" spans="1:5" x14ac:dyDescent="0.25">
      <c r="A94" s="1">
        <v>42613</v>
      </c>
      <c r="B94" s="2">
        <v>0.18</v>
      </c>
      <c r="C94" s="38">
        <f t="shared" si="1"/>
        <v>1.8E-3</v>
      </c>
      <c r="D94" s="3" cm="1">
        <f t="array" ref="D94">(PRODUCT(1+C94:C96)^(4)-1)*100</f>
        <v>1.733558046104644</v>
      </c>
      <c r="E94" s="3" cm="1">
        <f t="array" ref="E94">(PRODUCT(1+C94:C99)^(2)-1)*100</f>
        <v>1.9979401303885425</v>
      </c>
    </row>
    <row r="95" spans="1:5" x14ac:dyDescent="0.25">
      <c r="A95" s="1">
        <v>42582</v>
      </c>
      <c r="B95" s="2">
        <v>0.15</v>
      </c>
      <c r="C95" s="38">
        <f t="shared" si="1"/>
        <v>1.5E-3</v>
      </c>
      <c r="D95" s="3" cm="1">
        <f t="array" ref="D95">(PRODUCT(1+C95:C97)^(4)-1)*100</f>
        <v>1.6929438211316761</v>
      </c>
      <c r="E95" s="3" cm="1">
        <f t="array" ref="E95">(PRODUCT(1+C95:C100)^(2)-1)*100</f>
        <v>1.9775782119623164</v>
      </c>
    </row>
    <row r="96" spans="1:5" x14ac:dyDescent="0.25">
      <c r="A96" s="1">
        <v>42551</v>
      </c>
      <c r="B96" s="2">
        <v>0.1</v>
      </c>
      <c r="C96" s="38">
        <f t="shared" si="1"/>
        <v>1E-3</v>
      </c>
      <c r="D96" s="3" cm="1">
        <f t="array" ref="D96">(PRODUCT(1+C96:C98)^(4)-1)*100</f>
        <v>2.0997150889671357</v>
      </c>
      <c r="E96" s="3" cm="1">
        <f t="array" ref="E96">(PRODUCT(1+C96:C101)^(2)-1)*100</f>
        <v>2.0386822670426019</v>
      </c>
    </row>
    <row r="97" spans="1:5" x14ac:dyDescent="0.25">
      <c r="A97" s="1">
        <v>42521</v>
      </c>
      <c r="B97" s="2">
        <v>0.17</v>
      </c>
      <c r="C97" s="38">
        <f t="shared" si="1"/>
        <v>1.7000000000000001E-3</v>
      </c>
      <c r="D97" s="3" cm="1">
        <f t="array" ref="D97">(PRODUCT(1+C97:C99)^(4)-1)*100</f>
        <v>2.2630092828122894</v>
      </c>
      <c r="E97" s="3" cm="1">
        <f t="array" ref="E97">(PRODUCT(1+C97:C102)^(2)-1)*100</f>
        <v>1.9775293848717013</v>
      </c>
    </row>
    <row r="98" spans="1:5" x14ac:dyDescent="0.25">
      <c r="A98" s="1">
        <v>42490</v>
      </c>
      <c r="B98" s="2">
        <v>0.25</v>
      </c>
      <c r="C98" s="38">
        <f t="shared" si="1"/>
        <v>2.5000000000000001E-3</v>
      </c>
      <c r="D98" s="3" cm="1">
        <f t="array" ref="D98">(PRODUCT(1+C98:C100)^(4)-1)*100</f>
        <v>2.2630092828122894</v>
      </c>
      <c r="E98" s="3" cm="1">
        <f t="array" ref="E98">(PRODUCT(1+C98:C103)^(2)-1)*100</f>
        <v>1.8554006181195515</v>
      </c>
    </row>
    <row r="99" spans="1:5" x14ac:dyDescent="0.25">
      <c r="A99" s="1">
        <v>42460</v>
      </c>
      <c r="B99" s="2">
        <v>0.14000000000000001</v>
      </c>
      <c r="C99" s="38">
        <f t="shared" si="1"/>
        <v>1.4000000000000002E-3</v>
      </c>
      <c r="D99" s="3" cm="1">
        <f t="array" ref="D99">(PRODUCT(1+C99:C101)^(4)-1)*100</f>
        <v>1.9776859291117388</v>
      </c>
      <c r="E99" s="3" cm="1">
        <f t="array" ref="E99">(PRODUCT(1+C99:C104)^(2)-1)*100</f>
        <v>1.4088449952191606</v>
      </c>
    </row>
    <row r="100" spans="1:5" x14ac:dyDescent="0.25">
      <c r="A100" s="1">
        <v>42429</v>
      </c>
      <c r="B100" s="2">
        <v>0.17</v>
      </c>
      <c r="C100" s="38">
        <f t="shared" si="1"/>
        <v>1.7000000000000001E-3</v>
      </c>
      <c r="D100" s="3" cm="1">
        <f t="array" ref="D100">(PRODUCT(1+C100:C102)^(4)-1)*100</f>
        <v>1.6928464395407294</v>
      </c>
      <c r="E100" s="3" cm="1">
        <f t="array" ref="E100">(PRODUCT(1+C100:C105)^(2)-1)*100</f>
        <v>1.4088449952191606</v>
      </c>
    </row>
    <row r="101" spans="1:5" x14ac:dyDescent="0.25">
      <c r="A101" s="1">
        <v>42400</v>
      </c>
      <c r="B101" s="2">
        <v>0.18</v>
      </c>
      <c r="C101" s="38">
        <f t="shared" si="1"/>
        <v>1.8E-3</v>
      </c>
      <c r="D101" s="3" cm="1">
        <f t="array" ref="D101">(PRODUCT(1+C101:C103)^(4)-1)*100</f>
        <v>1.4494166349679594</v>
      </c>
      <c r="E101" s="3" cm="1">
        <f t="array" ref="E101">(PRODUCT(1+C101:C106)^(2)-1)*100</f>
        <v>1.226700721254903</v>
      </c>
    </row>
    <row r="102" spans="1:5" x14ac:dyDescent="0.25">
      <c r="A102" s="1">
        <v>42369</v>
      </c>
      <c r="B102" s="2">
        <v>7.0000000000000007E-2</v>
      </c>
      <c r="C102" s="38">
        <f t="shared" si="1"/>
        <v>7.000000000000001E-4</v>
      </c>
      <c r="D102" s="3" cm="1">
        <f t="array" ref="D102">(PRODUCT(1+C102:C104)^(4)-1)*100</f>
        <v>0.84317710849985961</v>
      </c>
      <c r="E102" s="3" cm="1">
        <f t="array" ref="E102">(PRODUCT(1+C102:C107)^(2)-1)*100</f>
        <v>1.0650935616729473</v>
      </c>
    </row>
    <row r="103" spans="1:5" x14ac:dyDescent="0.25">
      <c r="A103" s="1">
        <v>42338</v>
      </c>
      <c r="B103" s="2">
        <v>0.11</v>
      </c>
      <c r="C103" s="38">
        <f t="shared" si="1"/>
        <v>1.1000000000000001E-3</v>
      </c>
      <c r="D103" s="3" cm="1">
        <f t="array" ref="D103">(PRODUCT(1+C103:C105)^(4)-1)*100</f>
        <v>1.1256366924331296</v>
      </c>
      <c r="E103" s="3" cm="1">
        <f t="array" ref="E103">(PRODUCT(1+C103:C108)^(2)-1)*100</f>
        <v>1.1661131900941868</v>
      </c>
    </row>
    <row r="104" spans="1:5" x14ac:dyDescent="0.25">
      <c r="A104" s="1">
        <v>42308</v>
      </c>
      <c r="B104" s="2">
        <v>0.03</v>
      </c>
      <c r="C104" s="38">
        <f t="shared" si="1"/>
        <v>2.9999999999999997E-4</v>
      </c>
      <c r="D104" s="3" cm="1">
        <f t="array" ref="D104">(PRODUCT(1+C104:C106)^(4)-1)*100</f>
        <v>1.0044737445891183</v>
      </c>
      <c r="E104" s="3" cm="1">
        <f t="array" ref="E104">(PRODUCT(1+C104:C109)^(2)-1)*100</f>
        <v>1.1863251900817273</v>
      </c>
    </row>
    <row r="105" spans="1:5" x14ac:dyDescent="0.25">
      <c r="A105" s="1">
        <v>42277</v>
      </c>
      <c r="B105" s="2">
        <v>0.14000000000000001</v>
      </c>
      <c r="C105" s="38">
        <f t="shared" si="1"/>
        <v>1.4000000000000002E-3</v>
      </c>
      <c r="D105" s="3" cm="1">
        <f t="array" ref="D105">(PRODUCT(1+C105:C107)^(4)-1)*100</f>
        <v>1.2874983663003547</v>
      </c>
      <c r="E105" s="3" cm="1">
        <f t="array" ref="E105">(PRODUCT(1+C105:C110)^(2)-1)*100</f>
        <v>1.4900206579630426</v>
      </c>
    </row>
    <row r="106" spans="1:5" x14ac:dyDescent="0.25">
      <c r="A106" s="1">
        <v>42247</v>
      </c>
      <c r="B106" s="2">
        <v>0.08</v>
      </c>
      <c r="C106" s="38">
        <f t="shared" si="1"/>
        <v>8.0000000000000004E-4</v>
      </c>
      <c r="D106" s="3" cm="1">
        <f t="array" ref="D106">(PRODUCT(1+C106:C108)^(4)-1)*100</f>
        <v>1.2066058888583253</v>
      </c>
      <c r="E106" s="3" cm="1">
        <f t="array" ref="E106">(PRODUCT(1+C106:C111)^(2)-1)*100</f>
        <v>1.5102912966817428</v>
      </c>
    </row>
    <row r="107" spans="1:5" x14ac:dyDescent="0.25">
      <c r="A107" s="1">
        <v>42216</v>
      </c>
      <c r="B107" s="2">
        <v>0.1</v>
      </c>
      <c r="C107" s="38">
        <f t="shared" si="1"/>
        <v>1E-3</v>
      </c>
      <c r="D107" s="3" cm="1">
        <f t="array" ref="D107">(PRODUCT(1+C107:C109)^(4)-1)*100</f>
        <v>1.3685040463017994</v>
      </c>
      <c r="E107" s="3" cm="1">
        <f t="array" ref="E107">(PRODUCT(1+C107:C112)^(2)-1)*100</f>
        <v>1.5711579067950288</v>
      </c>
    </row>
    <row r="108" spans="1:5" x14ac:dyDescent="0.25">
      <c r="A108" s="1">
        <v>42185</v>
      </c>
      <c r="B108" s="2">
        <v>0.12</v>
      </c>
      <c r="C108" s="38">
        <f t="shared" si="1"/>
        <v>1.1999999999999999E-3</v>
      </c>
      <c r="D108" s="3" cm="1">
        <f t="array" ref="D108">(PRODUCT(1+C108:C110)^(4)-1)*100</f>
        <v>1.692947888826235</v>
      </c>
      <c r="E108" s="3" cm="1">
        <f t="array" ref="E108">(PRODUCT(1+C108:C113)^(2)-1)*100</f>
        <v>1.2872414616899475</v>
      </c>
    </row>
    <row r="109" spans="1:5" x14ac:dyDescent="0.25">
      <c r="A109" s="1">
        <v>42155</v>
      </c>
      <c r="B109" s="2">
        <v>0.12</v>
      </c>
      <c r="C109" s="38">
        <f t="shared" si="1"/>
        <v>1.1999999999999999E-3</v>
      </c>
      <c r="D109" s="3" cm="1">
        <f t="array" ref="D109">(PRODUCT(1+C109:C111)^(4)-1)*100</f>
        <v>1.8148879575415888</v>
      </c>
      <c r="E109" s="3" cm="1">
        <f t="array" ref="E109">(PRODUCT(1+C109:C114)^(2)-1)*100</f>
        <v>1.186100880386487</v>
      </c>
    </row>
    <row r="110" spans="1:5" x14ac:dyDescent="0.25">
      <c r="A110" s="1">
        <v>42124</v>
      </c>
      <c r="B110" s="2">
        <v>0.18</v>
      </c>
      <c r="C110" s="38">
        <f t="shared" si="1"/>
        <v>1.8E-3</v>
      </c>
      <c r="D110" s="3" cm="1">
        <f t="array" ref="D110">(PRODUCT(1+C110:C112)^(4)-1)*100</f>
        <v>1.7742169087821891</v>
      </c>
      <c r="E110" s="3" cm="1">
        <f t="array" ref="E110">(PRODUCT(1+C110:C115)^(2)-1)*100</f>
        <v>1.125471071462969</v>
      </c>
    </row>
    <row r="111" spans="1:5" x14ac:dyDescent="0.25">
      <c r="A111" s="1">
        <v>42094</v>
      </c>
      <c r="B111" s="2">
        <v>0.15</v>
      </c>
      <c r="C111" s="38">
        <f t="shared" si="1"/>
        <v>1.5E-3</v>
      </c>
      <c r="D111" s="3" cm="1">
        <f t="array" ref="D111">(PRODUCT(1+C111:C113)^(4)-1)*100</f>
        <v>0.88315360996567005</v>
      </c>
      <c r="E111" s="3" cm="1">
        <f t="array" ref="E111">(PRODUCT(1+C111:C116)^(2)-1)*100</f>
        <v>0.94385389890048188</v>
      </c>
    </row>
    <row r="112" spans="1:5" x14ac:dyDescent="0.25">
      <c r="A112" s="1">
        <v>42063</v>
      </c>
      <c r="B112" s="2">
        <v>0.11</v>
      </c>
      <c r="C112" s="38">
        <f t="shared" si="1"/>
        <v>1.1000000000000001E-3</v>
      </c>
      <c r="D112" s="3" cm="1">
        <f t="array" ref="D112">(PRODUCT(1+C112:C114)^(4)-1)*100</f>
        <v>0.56119705838519884</v>
      </c>
      <c r="E112" s="3" cm="1">
        <f t="array" ref="E112">(PRODUCT(1+C112:C117)^(2)-1)*100</f>
        <v>0.90354085860797628</v>
      </c>
    </row>
    <row r="113" spans="1:5" x14ac:dyDescent="0.25">
      <c r="A113" s="1">
        <v>42035</v>
      </c>
      <c r="B113" s="2">
        <v>-0.04</v>
      </c>
      <c r="C113" s="38">
        <f t="shared" si="1"/>
        <v>-4.0000000000000002E-4</v>
      </c>
      <c r="D113" s="3" cm="1">
        <f t="array" ref="D113">(PRODUCT(1+C113:C115)^(4)-1)*100</f>
        <v>0.48086057582672481</v>
      </c>
      <c r="E113" s="3" cm="1">
        <f t="array" ref="E113">(PRODUCT(1+C113:C118)^(2)-1)*100</f>
        <v>0.7624804562561982</v>
      </c>
    </row>
    <row r="114" spans="1:5" x14ac:dyDescent="0.25">
      <c r="A114" s="1">
        <v>42004</v>
      </c>
      <c r="B114" s="2">
        <v>7.0000000000000007E-2</v>
      </c>
      <c r="C114" s="38">
        <f t="shared" si="1"/>
        <v>7.000000000000001E-4</v>
      </c>
      <c r="D114" s="3" cm="1">
        <f t="array" ref="D114">(PRODUCT(1+C114:C116)^(4)-1)*100</f>
        <v>1.0045907105345142</v>
      </c>
      <c r="E114" s="3" cm="1">
        <f t="array" ref="E114">(PRODUCT(1+C114:C119)^(2)-1)*100</f>
        <v>1.1862969411213564</v>
      </c>
    </row>
    <row r="115" spans="1:5" x14ac:dyDescent="0.25">
      <c r="A115" s="1">
        <v>41973</v>
      </c>
      <c r="B115" s="2">
        <v>0.09</v>
      </c>
      <c r="C115" s="38">
        <f t="shared" si="1"/>
        <v>8.9999999999999998E-4</v>
      </c>
      <c r="D115" s="3" cm="1">
        <f t="array" ref="D115">(PRODUCT(1+C115:C117)^(4)-1)*100</f>
        <v>1.2470501111222498</v>
      </c>
      <c r="E115" s="3" cm="1">
        <f t="array" ref="E115">(PRODUCT(1+C115:C120)^(2)-1)*100</f>
        <v>1.2672055211508715</v>
      </c>
    </row>
    <row r="116" spans="1:5" x14ac:dyDescent="0.25">
      <c r="A116" s="1">
        <v>41943</v>
      </c>
      <c r="B116" s="2">
        <v>0.09</v>
      </c>
      <c r="C116" s="38">
        <f t="shared" si="1"/>
        <v>8.9999999999999998E-4</v>
      </c>
      <c r="D116" s="3" cm="1">
        <f t="array" ref="D116">(PRODUCT(1+C116:C118)^(4)-1)*100</f>
        <v>1.0448896388135287</v>
      </c>
      <c r="E116" s="3" cm="1">
        <f t="array" ref="E116">(PRODUCT(1+C116:C121)^(2)-1)*100</f>
        <v>1.4291520508421529</v>
      </c>
    </row>
    <row r="117" spans="1:5" x14ac:dyDescent="0.25">
      <c r="A117" s="1">
        <v>41912</v>
      </c>
      <c r="B117" s="2">
        <v>0.13</v>
      </c>
      <c r="C117" s="38">
        <f t="shared" si="1"/>
        <v>1.2999999999999999E-3</v>
      </c>
      <c r="D117" s="3" cm="1">
        <f t="array" ref="D117">(PRODUCT(1+C117:C119)^(4)-1)*100</f>
        <v>1.3683300593675174</v>
      </c>
      <c r="E117" s="3" cm="1">
        <f t="array" ref="E117">(PRODUCT(1+C117:C122)^(2)-1)*100</f>
        <v>1.5913575654469714</v>
      </c>
    </row>
    <row r="118" spans="1:5" x14ac:dyDescent="0.25">
      <c r="A118" s="1">
        <v>41882</v>
      </c>
      <c r="B118" s="2">
        <v>0.04</v>
      </c>
      <c r="C118" s="38">
        <f t="shared" si="1"/>
        <v>4.0000000000000002E-4</v>
      </c>
      <c r="D118" s="3" cm="1">
        <f t="array" ref="D118">(PRODUCT(1+C118:C120)^(4)-1)*100</f>
        <v>1.287364943548841</v>
      </c>
      <c r="E118" s="3" cm="1">
        <f t="array" ref="E118">(PRODUCT(1+C118:C123)^(2)-1)*100</f>
        <v>1.6319454026632929</v>
      </c>
    </row>
    <row r="119" spans="1:5" x14ac:dyDescent="0.25">
      <c r="A119" s="1">
        <v>41851</v>
      </c>
      <c r="B119" s="2">
        <v>0.17</v>
      </c>
      <c r="C119" s="38">
        <f t="shared" si="1"/>
        <v>1.7000000000000001E-3</v>
      </c>
      <c r="D119" s="3" cm="1">
        <f t="array" ref="D119">(PRODUCT(1+C119:C121)^(4)-1)*100</f>
        <v>1.8148757698385865</v>
      </c>
      <c r="E119" s="3" cm="1">
        <f t="array" ref="E119">(PRODUCT(1+C119:C124)^(2)-1)*100</f>
        <v>1.6522646799459251</v>
      </c>
    </row>
    <row r="120" spans="1:5" x14ac:dyDescent="0.25">
      <c r="A120" s="1">
        <v>41820</v>
      </c>
      <c r="B120" s="2">
        <v>0.11</v>
      </c>
      <c r="C120" s="38">
        <f t="shared" si="1"/>
        <v>1.1000000000000001E-3</v>
      </c>
      <c r="D120" s="3" cm="1">
        <f t="array" ref="D120">(PRODUCT(1+C120:C122)^(4)-1)*100</f>
        <v>1.8148757698385865</v>
      </c>
      <c r="E120" s="3" cm="1">
        <f t="array" ref="E120">(PRODUCT(1+C120:C125)^(2)-1)*100</f>
        <v>1.5305254517276046</v>
      </c>
    </row>
    <row r="121" spans="1:5" x14ac:dyDescent="0.25">
      <c r="A121" s="1">
        <v>41790</v>
      </c>
      <c r="B121" s="2">
        <v>0.17</v>
      </c>
      <c r="C121" s="38">
        <f t="shared" si="1"/>
        <v>1.7000000000000001E-3</v>
      </c>
      <c r="D121" s="3" cm="1">
        <f t="array" ref="D121">(PRODUCT(1+C121:C123)^(4)-1)*100</f>
        <v>1.9776981273693872</v>
      </c>
      <c r="E121" s="3" cm="1">
        <f t="array" ref="E121">(PRODUCT(1+C121:C126)^(2)-1)*100</f>
        <v>1.530525451727649</v>
      </c>
    </row>
    <row r="122" spans="1:5" x14ac:dyDescent="0.25">
      <c r="A122" s="1">
        <v>41759</v>
      </c>
      <c r="B122" s="2">
        <v>0.17</v>
      </c>
      <c r="C122" s="38">
        <f t="shared" si="1"/>
        <v>1.7000000000000001E-3</v>
      </c>
      <c r="D122" s="3" cm="1">
        <f t="array" ref="D122">(PRODUCT(1+C122:C124)^(4)-1)*100</f>
        <v>1.4899133003004161</v>
      </c>
      <c r="E122" s="3" cm="1">
        <f t="array" ref="E122">(PRODUCT(1+C122:C127)^(2)-1)*100</f>
        <v>1.5305254517276046</v>
      </c>
    </row>
    <row r="123" spans="1:5" x14ac:dyDescent="0.25">
      <c r="A123" s="1">
        <v>41729</v>
      </c>
      <c r="B123" s="2">
        <v>0.15</v>
      </c>
      <c r="C123" s="38">
        <f t="shared" si="1"/>
        <v>1.5E-3</v>
      </c>
      <c r="D123" s="3" cm="1">
        <f t="array" ref="D123">(PRODUCT(1+C123:C125)^(4)-1)*100</f>
        <v>1.2469692720252779</v>
      </c>
      <c r="E123" s="3" cm="1">
        <f t="array" ref="E123">(PRODUCT(1+C123:C128)^(2)-1)*100</f>
        <v>1.530525451727649</v>
      </c>
    </row>
    <row r="124" spans="1:5" x14ac:dyDescent="0.25">
      <c r="A124" s="1">
        <v>41698</v>
      </c>
      <c r="B124" s="2">
        <v>0.05</v>
      </c>
      <c r="C124" s="38">
        <f t="shared" si="1"/>
        <v>5.0000000000000001E-4</v>
      </c>
      <c r="D124" s="3" cm="1">
        <f t="array" ref="D124">(PRODUCT(1+C124:C126)^(4)-1)*100</f>
        <v>1.0853136303267119</v>
      </c>
      <c r="E124" s="3" cm="1">
        <f t="array" ref="E124">(PRODUCT(1+C124:C129)^(2)-1)*100</f>
        <v>1.4697074874642224</v>
      </c>
    </row>
    <row r="125" spans="1:5" x14ac:dyDescent="0.25">
      <c r="A125" s="1">
        <v>41670</v>
      </c>
      <c r="B125" s="2">
        <v>0.11</v>
      </c>
      <c r="C125" s="38">
        <f t="shared" si="1"/>
        <v>1.1000000000000001E-3</v>
      </c>
      <c r="D125" s="3" cm="1">
        <f t="array" ref="D125">(PRODUCT(1+C125:C127)^(4)-1)*100</f>
        <v>1.5711538544924908</v>
      </c>
      <c r="E125" s="3" cm="1">
        <f t="array" ref="E125">(PRODUCT(1+C125:C130)^(2)-1)*100</f>
        <v>1.5914467776433794</v>
      </c>
    </row>
    <row r="126" spans="1:5" x14ac:dyDescent="0.25">
      <c r="A126" s="1">
        <v>41639</v>
      </c>
      <c r="B126" s="2">
        <v>0.11</v>
      </c>
      <c r="C126" s="38">
        <f t="shared" si="1"/>
        <v>1.1000000000000001E-3</v>
      </c>
      <c r="D126" s="3" cm="1">
        <f t="array" ref="D126">(PRODUCT(1+C126:C128)^(4)-1)*100</f>
        <v>1.8148757698385865</v>
      </c>
      <c r="E126" s="3" cm="1">
        <f t="array" ref="E126">(PRODUCT(1+C126:C131)^(2)-1)*100</f>
        <v>1.6320427599666232</v>
      </c>
    </row>
    <row r="127" spans="1:5" x14ac:dyDescent="0.25">
      <c r="A127" s="1">
        <v>41608</v>
      </c>
      <c r="B127" s="2">
        <v>0.17</v>
      </c>
      <c r="C127" s="38">
        <f t="shared" si="1"/>
        <v>1.7000000000000001E-3</v>
      </c>
      <c r="D127" s="3" cm="1">
        <f t="array" ref="D127">(PRODUCT(1+C127:C129)^(4)-1)*100</f>
        <v>1.8555630667064893</v>
      </c>
      <c r="E127" s="3" cm="1">
        <f t="array" ref="E127">(PRODUCT(1+C127:C132)^(2)-1)*100</f>
        <v>1.7539037115651412</v>
      </c>
    </row>
    <row r="128" spans="1:5" x14ac:dyDescent="0.25">
      <c r="A128" s="1">
        <v>41578</v>
      </c>
      <c r="B128" s="2">
        <v>0.17</v>
      </c>
      <c r="C128" s="38">
        <f t="shared" si="1"/>
        <v>1.7000000000000001E-3</v>
      </c>
      <c r="D128" s="3" cm="1">
        <f t="array" ref="D128">(PRODUCT(1+C128:C130)^(4)-1)*100</f>
        <v>1.6117437551218972</v>
      </c>
      <c r="E128" s="3" cm="1">
        <f t="array" ref="E128">(PRODUCT(1+C128:C133)^(2)-1)*100</f>
        <v>1.6523478481253573</v>
      </c>
    </row>
    <row r="129" spans="1:5" x14ac:dyDescent="0.25">
      <c r="A129" s="1">
        <v>41547</v>
      </c>
      <c r="B129" s="2">
        <v>0.12</v>
      </c>
      <c r="C129" s="38">
        <f t="shared" si="1"/>
        <v>1.1999999999999999E-3</v>
      </c>
      <c r="D129" s="3" cm="1">
        <f t="array" ref="D129">(PRODUCT(1+C129:C131)^(4)-1)*100</f>
        <v>1.4495380705806804</v>
      </c>
      <c r="E129" s="3" cm="1">
        <f t="array" ref="E129">(PRODUCT(1+C129:C134)^(2)-1)*100</f>
        <v>1.4089421339621877</v>
      </c>
    </row>
    <row r="130" spans="1:5" x14ac:dyDescent="0.25">
      <c r="A130" s="1">
        <v>41517</v>
      </c>
      <c r="B130" s="2">
        <v>0.11</v>
      </c>
      <c r="C130" s="38">
        <f t="shared" si="1"/>
        <v>1.1000000000000001E-3</v>
      </c>
      <c r="D130" s="3" cm="1">
        <f t="array" ref="D130">(PRODUCT(1+C130:C132)^(4)-1)*100</f>
        <v>1.6523458199489305</v>
      </c>
      <c r="E130" s="3" cm="1">
        <f t="array" ref="E130">(PRODUCT(1+C130:C135)^(2)-1)*100</f>
        <v>1.3481788005475837</v>
      </c>
    </row>
    <row r="131" spans="1:5" x14ac:dyDescent="0.25">
      <c r="A131" s="1">
        <v>41486</v>
      </c>
      <c r="B131" s="2">
        <v>0.13</v>
      </c>
      <c r="C131" s="38">
        <f t="shared" si="1"/>
        <v>1.2999999999999999E-3</v>
      </c>
      <c r="D131" s="3" cm="1">
        <f t="array" ref="D131">(PRODUCT(1+C131:C133)^(4)-1)*100</f>
        <v>1.6929681665404761</v>
      </c>
      <c r="E131" s="3" cm="1">
        <f t="array" ref="E131">(PRODUCT(1+C131:C136)^(2)-1)*100</f>
        <v>1.3481788005476281</v>
      </c>
    </row>
    <row r="132" spans="1:5" x14ac:dyDescent="0.25">
      <c r="A132" s="1">
        <v>41455</v>
      </c>
      <c r="B132" s="2">
        <v>0.17</v>
      </c>
      <c r="C132" s="38">
        <f t="shared" si="1"/>
        <v>1.7000000000000001E-3</v>
      </c>
      <c r="D132" s="3" cm="1">
        <f t="array" ref="D132">(PRODUCT(1+C132:C134)^(4)-1)*100</f>
        <v>1.3683624421694462</v>
      </c>
      <c r="E132" s="3" cm="1">
        <f t="array" ref="E132">(PRODUCT(1+C132:C137)^(2)-1)*100</f>
        <v>1.4899315684028025</v>
      </c>
    </row>
    <row r="133" spans="1:5" x14ac:dyDescent="0.25">
      <c r="A133" s="1">
        <v>41425</v>
      </c>
      <c r="B133" s="2">
        <v>0.12</v>
      </c>
      <c r="C133" s="38">
        <f t="shared" si="1"/>
        <v>1.1999999999999999E-3</v>
      </c>
      <c r="D133" s="3" cm="1">
        <f t="array" ref="D133">(PRODUCT(1+C133:C135)^(4)-1)*100</f>
        <v>1.0449219182901315</v>
      </c>
      <c r="E133" s="3" cm="1">
        <f t="array" ref="E133">(PRODUCT(1+C133:C138)^(2)-1)*100</f>
        <v>1.2873973311607889</v>
      </c>
    </row>
    <row r="134" spans="1:5" x14ac:dyDescent="0.25">
      <c r="A134" s="1">
        <v>41394</v>
      </c>
      <c r="B134" s="2">
        <v>0.05</v>
      </c>
      <c r="C134" s="38">
        <f t="shared" si="1"/>
        <v>5.0000000000000001E-4</v>
      </c>
      <c r="D134" s="3" cm="1">
        <f t="array" ref="D134">(PRODUCT(1+C134:C136)^(4)-1)*100</f>
        <v>1.0045584407214925</v>
      </c>
      <c r="E134" s="3" cm="1">
        <f t="array" ref="E134">(PRODUCT(1+C134:C139)^(2)-1)*100</f>
        <v>1.2671651419815522</v>
      </c>
    </row>
    <row r="135" spans="1:5" x14ac:dyDescent="0.25">
      <c r="A135" s="1">
        <v>41364</v>
      </c>
      <c r="B135" s="2">
        <v>0.09</v>
      </c>
      <c r="C135" s="38">
        <f t="shared" ref="C135:C147" si="2">B135/100</f>
        <v>8.9999999999999998E-4</v>
      </c>
      <c r="D135" s="3" cm="1">
        <f t="array" ref="D135">(PRODUCT(1+C135:C137)^(4)-1)*100</f>
        <v>1.611646490149643</v>
      </c>
      <c r="E135" s="3" cm="1">
        <f t="array" ref="E135">(PRODUCT(1+C135:C140)^(2)-1)*100</f>
        <v>1.652153267228762</v>
      </c>
    </row>
    <row r="136" spans="1:5" x14ac:dyDescent="0.25">
      <c r="A136" s="1">
        <v>41333</v>
      </c>
      <c r="B136" s="2">
        <v>0.11</v>
      </c>
      <c r="C136" s="38">
        <f t="shared" si="2"/>
        <v>1.1000000000000001E-3</v>
      </c>
      <c r="D136" s="3" cm="1">
        <f t="array" ref="D136">(PRODUCT(1+C136:C138)^(4)-1)*100</f>
        <v>1.530454607273346</v>
      </c>
      <c r="E136" s="3" cm="1">
        <f t="array" ref="E136">(PRODUCT(1+C136:C141)^(2)-1)*100</f>
        <v>1.713098848633221</v>
      </c>
    </row>
    <row r="137" spans="1:5" x14ac:dyDescent="0.25">
      <c r="A137" s="1">
        <v>41305</v>
      </c>
      <c r="B137" s="2">
        <v>0.2</v>
      </c>
      <c r="C137" s="38">
        <f t="shared" si="2"/>
        <v>2E-3</v>
      </c>
      <c r="D137" s="3" cm="1">
        <f t="array" ref="D137">(PRODUCT(1+C137:C139)^(4)-1)*100</f>
        <v>1.530454607273346</v>
      </c>
      <c r="E137" s="3" cm="1">
        <f t="array" ref="E137">(PRODUCT(1+C137:C142)^(2)-1)*100</f>
        <v>1.611522883680383</v>
      </c>
    </row>
    <row r="138" spans="1:5" x14ac:dyDescent="0.25">
      <c r="A138" s="1">
        <v>41274</v>
      </c>
      <c r="B138" s="2">
        <v>7.0000000000000007E-2</v>
      </c>
      <c r="C138" s="38">
        <f t="shared" si="2"/>
        <v>7.000000000000001E-4</v>
      </c>
      <c r="D138" s="3" cm="1">
        <f t="array" ref="D138">(PRODUCT(1+C138:C140)^(4)-1)*100</f>
        <v>1.6926761920531108</v>
      </c>
      <c r="E138" s="3" cm="1">
        <f t="array" ref="E138">(PRODUCT(1+C138:C143)^(2)-1)*100</f>
        <v>1.4088066790277409</v>
      </c>
    </row>
    <row r="139" spans="1:5" x14ac:dyDescent="0.25">
      <c r="A139" s="1">
        <v>41243</v>
      </c>
      <c r="B139" s="2">
        <v>0.11</v>
      </c>
      <c r="C139" s="38">
        <f t="shared" si="2"/>
        <v>1.1000000000000001E-3</v>
      </c>
      <c r="D139" s="3" cm="1">
        <f t="array" ref="D139">(PRODUCT(1+C139:C141)^(4)-1)*100</f>
        <v>1.8960716507095521</v>
      </c>
      <c r="E139" s="3" cm="1">
        <f t="array" ref="E139">(PRODUCT(1+C139:C144)^(2)-1)*100</f>
        <v>1.4696185151581442</v>
      </c>
    </row>
    <row r="140" spans="1:5" x14ac:dyDescent="0.25">
      <c r="A140" s="1">
        <v>41213</v>
      </c>
      <c r="B140" s="2">
        <v>0.24</v>
      </c>
      <c r="C140" s="38">
        <f t="shared" si="2"/>
        <v>2.3999999999999998E-3</v>
      </c>
      <c r="D140" s="3" cm="1">
        <f t="array" ref="D140">(PRODUCT(1+C140:C142)^(4)-1)*100</f>
        <v>1.6926558900786093</v>
      </c>
      <c r="E140" s="3" cm="1">
        <f t="array" ref="E140">(PRODUCT(1+C140:C145)^(2)-1)*100</f>
        <v>1.4493479027100076</v>
      </c>
    </row>
    <row r="141" spans="1:5" x14ac:dyDescent="0.25">
      <c r="A141" s="1">
        <v>41182</v>
      </c>
      <c r="B141" s="2">
        <v>0.12</v>
      </c>
      <c r="C141" s="38">
        <f t="shared" si="2"/>
        <v>1.1999999999999999E-3</v>
      </c>
      <c r="D141" s="3" cm="1">
        <f t="array" ref="D141">(PRODUCT(1+C141:C143)^(4)-1)*100</f>
        <v>1.1257295721366134</v>
      </c>
      <c r="E141" s="3" cm="1">
        <f t="array" ref="E141">(PRODUCT(1+C141:C146)^(2)-1)*100</f>
        <v>1.2672580693118052</v>
      </c>
    </row>
    <row r="142" spans="1:5" x14ac:dyDescent="0.25">
      <c r="A142" s="1">
        <v>41152</v>
      </c>
      <c r="B142" s="2">
        <v>0.06</v>
      </c>
      <c r="C142" s="38">
        <f t="shared" si="2"/>
        <v>5.9999999999999995E-4</v>
      </c>
      <c r="D142" s="3" cm="1">
        <f t="array" ref="D142">(PRODUCT(1+C142:C144)^(4)-1)*100</f>
        <v>1.0449501616290879</v>
      </c>
      <c r="E142" s="3" cm="1">
        <f t="array" ref="E142">(PRODUCT(1+C142:C147)^(2)-1)*100</f>
        <v>1.3684292084848559</v>
      </c>
    </row>
    <row r="143" spans="1:5" x14ac:dyDescent="0.25">
      <c r="A143" s="1">
        <v>41121</v>
      </c>
      <c r="B143" s="2">
        <v>0.1</v>
      </c>
      <c r="C143" s="38">
        <f t="shared" si="2"/>
        <v>1E-3</v>
      </c>
      <c r="D143" s="3" cm="1">
        <f t="array" ref="D143">(PRODUCT(1+C143:C145)^(4)-1)*100</f>
        <v>1.2066220495791091</v>
      </c>
      <c r="E143" s="3" cm="1">
        <f t="array" ref="E143">(PRODUCT(1+C143:C148)^(2)-1)*100</f>
        <v>1.2468964838215246</v>
      </c>
    </row>
    <row r="144" spans="1:5" x14ac:dyDescent="0.25">
      <c r="A144" s="1">
        <v>41090</v>
      </c>
      <c r="B144" s="2">
        <v>0.1</v>
      </c>
      <c r="C144" s="38">
        <f t="shared" si="2"/>
        <v>1E-3</v>
      </c>
      <c r="D144" s="3" cm="1">
        <f t="array" ref="D144">(PRODUCT(1+C144:C146)^(4)-1)*100</f>
        <v>1.4089846398714467</v>
      </c>
      <c r="E144" s="3" cm="1">
        <f t="array" ref="E144">(PRODUCT(1+C144:C149)^(2)-1)*100</f>
        <v>1.0447060270613928</v>
      </c>
    </row>
    <row r="145" spans="1:5" x14ac:dyDescent="0.25">
      <c r="A145" s="1">
        <v>41060</v>
      </c>
      <c r="B145" s="2">
        <v>0.1</v>
      </c>
      <c r="C145" s="38">
        <f t="shared" si="2"/>
        <v>1E-3</v>
      </c>
      <c r="D145" s="3" cm="1">
        <f t="array" ref="D145">(PRODUCT(1+C145:C147)^(4)-1)*100</f>
        <v>1.6929438211316761</v>
      </c>
      <c r="E145" s="3" cm="1">
        <f t="array" ref="E145">(PRODUCT(1+C145:C150)^(2)-1)*100</f>
        <v>0.8429193454511541</v>
      </c>
    </row>
    <row r="146" spans="1:5" x14ac:dyDescent="0.25">
      <c r="A146" s="1">
        <v>41029</v>
      </c>
      <c r="B146" s="2">
        <v>0.15</v>
      </c>
      <c r="C146" s="38">
        <f t="shared" si="2"/>
        <v>1.5E-3</v>
      </c>
      <c r="D146" s="3" cm="1">
        <f t="array" ref="D146">(PRODUCT(1+C146:C148)^(4)-1)*100</f>
        <v>1.2871869449801565</v>
      </c>
      <c r="E146" s="3" cm="1">
        <f t="array" ref="E146">(PRODUCT(1+C146:C151)^(2)-1)*100</f>
        <v>0.6415356326502808</v>
      </c>
    </row>
    <row r="147" spans="1:5" x14ac:dyDescent="0.25">
      <c r="A147" s="1">
        <v>40999</v>
      </c>
      <c r="B147" s="2">
        <v>0.17</v>
      </c>
      <c r="C147" s="38">
        <f t="shared" si="2"/>
        <v>1.7000000000000001E-3</v>
      </c>
      <c r="D147" s="3" cm="1">
        <f t="array" ref="D147">(PRODUCT(1+C147:C149)^(4)-1)*100</f>
        <v>0.68173596603522402</v>
      </c>
      <c r="E147" s="3" cm="1">
        <f t="array" ref="E147">(PRODUCT(1+C147:C152)^(2)-1)*100</f>
        <v>0.34028900000000473</v>
      </c>
    </row>
    <row r="148" spans="1:5" x14ac:dyDescent="0.25">
      <c r="A148" s="1">
        <v>40968</v>
      </c>
      <c r="B148">
        <v>0.14000000000000001</v>
      </c>
      <c r="E148" s="3" cm="1">
        <f t="array" ref="E148">(PRODUCT(1+C148:C153)^(2)-1)*100</f>
        <v>0</v>
      </c>
    </row>
    <row r="149" spans="1:5" x14ac:dyDescent="0.25">
      <c r="A149" s="1">
        <v>40939</v>
      </c>
      <c r="B149">
        <v>0.3</v>
      </c>
      <c r="E149" s="3" cm="1">
        <f t="array" ref="E149">(PRODUCT(1+C149:C154)^(2)-1)*100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B50D-709E-45E7-BCB3-9BCEB5FD722B}">
  <dimension ref="A1:B8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185</v>
      </c>
    </row>
    <row r="2" spans="1:2" x14ac:dyDescent="0.25">
      <c r="A2" t="s">
        <v>78</v>
      </c>
      <c r="B2" t="s">
        <v>59</v>
      </c>
    </row>
    <row r="3" spans="1:2" x14ac:dyDescent="0.25">
      <c r="A3">
        <v>115</v>
      </c>
      <c r="B3">
        <v>2023</v>
      </c>
    </row>
    <row r="4" spans="1:2" x14ac:dyDescent="0.25">
      <c r="A4">
        <v>204.1</v>
      </c>
      <c r="B4">
        <v>2024</v>
      </c>
    </row>
    <row r="5" spans="1:2" x14ac:dyDescent="0.25">
      <c r="A5">
        <v>383.1</v>
      </c>
      <c r="B5">
        <v>2025</v>
      </c>
    </row>
    <row r="6" spans="1:2" x14ac:dyDescent="0.25">
      <c r="A6">
        <v>455</v>
      </c>
      <c r="B6">
        <v>2026</v>
      </c>
    </row>
    <row r="7" spans="1:2" x14ac:dyDescent="0.25">
      <c r="A7">
        <v>465</v>
      </c>
      <c r="B7">
        <v>2027</v>
      </c>
    </row>
    <row r="8" spans="1:2" x14ac:dyDescent="0.25">
      <c r="A8">
        <v>698.5</v>
      </c>
      <c r="B8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DAE8-9B2D-4AA8-918D-823ABF74582F}">
  <dimension ref="A1:BD9"/>
  <sheetViews>
    <sheetView topLeftCell="I1" workbookViewId="0">
      <selection activeCell="AT9" sqref="AT9:BD9"/>
    </sheetView>
  </sheetViews>
  <sheetFormatPr defaultRowHeight="15" x14ac:dyDescent="0.25"/>
  <sheetData>
    <row r="1" spans="1:56" x14ac:dyDescent="0.25">
      <c r="A1" t="s">
        <v>70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168</v>
      </c>
    </row>
    <row r="2" spans="1:56" x14ac:dyDescent="0.25">
      <c r="A2" t="s">
        <v>179</v>
      </c>
      <c r="B2">
        <v>6.202178203E-2</v>
      </c>
      <c r="C2">
        <v>4.8729508770495748E-2</v>
      </c>
      <c r="D2">
        <v>5.9127617465056959E-2</v>
      </c>
      <c r="E2">
        <v>7.5840198178331097E-2</v>
      </c>
      <c r="F2">
        <v>5.7024150493648923E-2</v>
      </c>
      <c r="G2">
        <v>4.3325006731919045E-2</v>
      </c>
      <c r="H2">
        <v>0.10202344012952</v>
      </c>
      <c r="I2">
        <v>0.10883705738331829</v>
      </c>
      <c r="J2">
        <v>7.9202279311055099E-2</v>
      </c>
      <c r="K2">
        <v>7.914746834907424E-2</v>
      </c>
      <c r="L2">
        <v>9.8349170268264438E-2</v>
      </c>
      <c r="M2">
        <v>0.11865027617713313</v>
      </c>
      <c r="N2">
        <v>0.11285047594055134</v>
      </c>
      <c r="O2">
        <v>5.5271619000000001E-2</v>
      </c>
      <c r="P2">
        <v>0.113540800632022</v>
      </c>
      <c r="Q2">
        <v>5.4697103209350555E-2</v>
      </c>
      <c r="R2">
        <v>0.10951395813413473</v>
      </c>
      <c r="S2">
        <v>6.0320225863564399E-2</v>
      </c>
      <c r="T2">
        <v>7.0668664400051776E-2</v>
      </c>
      <c r="U2">
        <v>7.973956478812054E-2</v>
      </c>
      <c r="V2">
        <v>0.10620848404744694</v>
      </c>
      <c r="W2">
        <v>6.8885184999999988E-2</v>
      </c>
      <c r="X2">
        <v>6.7876492884125103E-2</v>
      </c>
      <c r="Y2">
        <v>9.4647147553861999E-2</v>
      </c>
      <c r="Z2">
        <v>0.10626020224</v>
      </c>
      <c r="AA2">
        <v>9.4134720167828215E-2</v>
      </c>
      <c r="AB2">
        <v>0.16833415718319936</v>
      </c>
      <c r="AC2">
        <v>0.11203947284327428</v>
      </c>
      <c r="AD2">
        <v>0.11968442022652399</v>
      </c>
      <c r="AE2">
        <v>0.14983300746518699</v>
      </c>
      <c r="AF2">
        <v>7.9892707852465855E-2</v>
      </c>
      <c r="AG2">
        <v>0.13085592021308001</v>
      </c>
      <c r="AH2">
        <v>0.20031620212021001</v>
      </c>
      <c r="AI2">
        <v>0.16456784034159791</v>
      </c>
      <c r="AJ2">
        <v>0.20228026202163099</v>
      </c>
      <c r="AK2">
        <v>0.28360882022435102</v>
      </c>
      <c r="AL2">
        <v>0.27869820224198699</v>
      </c>
      <c r="AM2">
        <v>0.26350253585535532</v>
      </c>
      <c r="AN2">
        <v>0.29265865842885402</v>
      </c>
      <c r="AO2">
        <v>0.32804630177039429</v>
      </c>
      <c r="AP2">
        <v>0.27347661119835637</v>
      </c>
      <c r="AQ2">
        <v>0.18055556600000003</v>
      </c>
      <c r="AR2">
        <v>0.15805918620216799</v>
      </c>
      <c r="AS2">
        <v>0.11739332600000002</v>
      </c>
    </row>
    <row r="3" spans="1:56" x14ac:dyDescent="0.25">
      <c r="A3" t="s">
        <v>180</v>
      </c>
      <c r="B3">
        <v>0.71582873444886386</v>
      </c>
      <c r="C3">
        <v>0.72452889093060369</v>
      </c>
      <c r="D3">
        <v>0.92666750874056358</v>
      </c>
      <c r="E3">
        <v>0.81944515331456158</v>
      </c>
      <c r="F3">
        <v>0.85602508524426257</v>
      </c>
      <c r="G3">
        <v>0.87710453397139576</v>
      </c>
      <c r="H3">
        <v>1.1434032022692999</v>
      </c>
      <c r="I3">
        <v>1.140781877138392</v>
      </c>
      <c r="J3">
        <v>1.2022574035912399</v>
      </c>
      <c r="K3">
        <v>1.3620237586372701</v>
      </c>
      <c r="L3">
        <v>1.2021950771929399</v>
      </c>
      <c r="M3">
        <v>1.2487650581384964</v>
      </c>
      <c r="N3">
        <v>1.3889973143835672</v>
      </c>
      <c r="O3">
        <v>1.3068708749678721</v>
      </c>
      <c r="P3">
        <v>1.3879097582474542</v>
      </c>
      <c r="Q3">
        <v>1.3743905605294522</v>
      </c>
      <c r="R3">
        <v>1.64946514051202</v>
      </c>
      <c r="S3">
        <v>1.49202183145581</v>
      </c>
      <c r="T3">
        <v>1.8004589878882</v>
      </c>
      <c r="U3">
        <v>1.7505357785062652</v>
      </c>
      <c r="V3">
        <v>2.2420238620219202</v>
      </c>
      <c r="W3">
        <v>3.1057913162021999</v>
      </c>
      <c r="X3">
        <v>2.1527913665844838</v>
      </c>
      <c r="Y3">
        <v>2.1775077053612359</v>
      </c>
      <c r="Z3">
        <v>2.5280104063278626</v>
      </c>
      <c r="AA3">
        <v>2.24520215188429</v>
      </c>
      <c r="AB3">
        <v>2.4899798868251404</v>
      </c>
      <c r="AC3">
        <v>2.4470125781699479</v>
      </c>
      <c r="AD3">
        <v>2.9937898605095161</v>
      </c>
      <c r="AE3">
        <v>2.5172021897681698</v>
      </c>
      <c r="AF3">
        <v>2.590461117304105</v>
      </c>
      <c r="AG3">
        <v>3.0707754473983697</v>
      </c>
      <c r="AH3">
        <v>3.9478202262022899</v>
      </c>
      <c r="AI3">
        <v>4.5485545859396721</v>
      </c>
      <c r="AJ3">
        <v>4.2023463911557704</v>
      </c>
      <c r="AK3">
        <v>4.9977886824965498</v>
      </c>
      <c r="AL3">
        <v>6.664361553060572</v>
      </c>
      <c r="AM3">
        <v>7.0013202377280601</v>
      </c>
      <c r="AN3">
        <v>5.6030499366293878</v>
      </c>
      <c r="AO3">
        <v>3.8030348985506031</v>
      </c>
      <c r="AP3">
        <v>3.7849209505494521</v>
      </c>
      <c r="AQ3">
        <v>3.709772571398668</v>
      </c>
      <c r="AR3">
        <v>3.7194110250424997</v>
      </c>
      <c r="AS3">
        <v>2.6353844738029273</v>
      </c>
    </row>
    <row r="4" spans="1:56" x14ac:dyDescent="0.25">
      <c r="A4" t="s">
        <v>181</v>
      </c>
      <c r="B4">
        <v>4.0897680675187535</v>
      </c>
      <c r="C4">
        <v>4.63202329875116</v>
      </c>
      <c r="D4">
        <v>3.8657972530013907</v>
      </c>
      <c r="E4">
        <v>5.2023019910720203</v>
      </c>
      <c r="F4">
        <v>5.199148772090262</v>
      </c>
      <c r="G4">
        <v>5.3833370265264966</v>
      </c>
      <c r="H4">
        <v>5.6371098036017955</v>
      </c>
      <c r="I4">
        <v>6.5924650691109363</v>
      </c>
      <c r="J4">
        <v>5.3284072591202101</v>
      </c>
      <c r="K4">
        <v>7.8107302596201205</v>
      </c>
      <c r="L4">
        <v>7.3396209694079504</v>
      </c>
      <c r="M4">
        <v>6.2883355305838489</v>
      </c>
      <c r="N4">
        <v>6.3971400778687766</v>
      </c>
      <c r="O4">
        <v>7.7567014744156637</v>
      </c>
      <c r="P4">
        <v>5.6078513330879165</v>
      </c>
      <c r="Q4">
        <v>6.5570808412871111</v>
      </c>
      <c r="R4">
        <v>6.5120211020236596</v>
      </c>
      <c r="S4">
        <v>7.3620236877415</v>
      </c>
      <c r="T4">
        <v>7.1976356775206618</v>
      </c>
      <c r="U4">
        <v>9.5386665624876219</v>
      </c>
      <c r="V4">
        <v>10.427666807200067</v>
      </c>
      <c r="W4">
        <v>11.03673183345424</v>
      </c>
      <c r="X4">
        <v>9.8273245754335647</v>
      </c>
      <c r="Y4">
        <v>10.503310141149223</v>
      </c>
      <c r="Z4">
        <v>11.576267591111815</v>
      </c>
      <c r="AA4">
        <v>11.432012026281834</v>
      </c>
      <c r="AB4">
        <v>11.105663496202199</v>
      </c>
      <c r="AC4">
        <v>9.4612838138676167</v>
      </c>
      <c r="AD4">
        <v>10.349071992007197</v>
      </c>
      <c r="AE4">
        <v>8.9465626359699311</v>
      </c>
      <c r="AF4">
        <v>11.605014982835963</v>
      </c>
      <c r="AG4">
        <v>13.5766120214194</v>
      </c>
      <c r="AH4">
        <v>16.275873666435707</v>
      </c>
      <c r="AI4">
        <v>2021.3675673943101</v>
      </c>
      <c r="AJ4">
        <v>20.978428892433818</v>
      </c>
      <c r="AK4">
        <v>28.335729950885714</v>
      </c>
      <c r="AL4">
        <v>2023.7263353937201</v>
      </c>
      <c r="AM4">
        <v>20.265663480824525</v>
      </c>
      <c r="AN4">
        <v>14.5105202109046</v>
      </c>
      <c r="AO4">
        <v>11.454993250710286</v>
      </c>
      <c r="AP4">
        <v>9.9917111407126153</v>
      </c>
      <c r="AQ4">
        <v>11.3243629890202</v>
      </c>
      <c r="AR4">
        <v>9.5324712021250306</v>
      </c>
      <c r="AS4">
        <v>8.6658486761515263</v>
      </c>
    </row>
    <row r="5" spans="1:56" x14ac:dyDescent="0.25">
      <c r="A5" t="s">
        <v>182</v>
      </c>
      <c r="B5">
        <v>4.5654098539060772</v>
      </c>
      <c r="C5">
        <v>4.7079811954351607</v>
      </c>
      <c r="D5">
        <v>5.1589620717512004</v>
      </c>
      <c r="E5">
        <v>4.6680820639865201</v>
      </c>
      <c r="F5">
        <v>5.6020214341405099</v>
      </c>
      <c r="G5">
        <v>9.1470161908098913</v>
      </c>
      <c r="H5">
        <v>6.9848954797813692</v>
      </c>
      <c r="I5">
        <v>7.828942697586891</v>
      </c>
      <c r="J5">
        <v>8.0702719406086061</v>
      </c>
      <c r="K5">
        <v>7.4633402839734666</v>
      </c>
      <c r="L5">
        <v>7.6255272626500892</v>
      </c>
      <c r="M5">
        <v>6.9537443266306607</v>
      </c>
      <c r="N5">
        <v>9.4431477396394783</v>
      </c>
      <c r="O5">
        <v>7.1702964755663503</v>
      </c>
      <c r="P5">
        <v>7.7124870607355414</v>
      </c>
      <c r="Q5">
        <v>5.6858875506970552</v>
      </c>
      <c r="R5">
        <v>7.145456942595878</v>
      </c>
      <c r="S5">
        <v>8.7202202318035198</v>
      </c>
      <c r="T5">
        <v>8.8050243920634337</v>
      </c>
      <c r="U5">
        <v>8.0431820232553406</v>
      </c>
      <c r="V5">
        <v>12.025464689356738</v>
      </c>
      <c r="W5">
        <v>12.454992708047012</v>
      </c>
      <c r="X5">
        <v>14.500274653813189</v>
      </c>
      <c r="Y5">
        <v>26.72809165507962</v>
      </c>
      <c r="Z5">
        <v>14.986291132786798</v>
      </c>
      <c r="AA5">
        <v>15.145034331913561</v>
      </c>
      <c r="AB5">
        <v>14.963068474496497</v>
      </c>
      <c r="AC5">
        <v>14.720227420224999</v>
      </c>
      <c r="AD5">
        <v>18.602874273652048</v>
      </c>
      <c r="AE5">
        <v>17.279063611594641</v>
      </c>
      <c r="AF5">
        <v>17.940463190562472</v>
      </c>
      <c r="AG5">
        <v>17.495849606020201</v>
      </c>
      <c r="AH5">
        <v>34.725413157365566</v>
      </c>
      <c r="AI5">
        <v>36.697204910810022</v>
      </c>
      <c r="AJ5">
        <v>40.820227741113399</v>
      </c>
      <c r="AK5">
        <v>41.202369466845497</v>
      </c>
      <c r="AL5">
        <v>33.830566732905311</v>
      </c>
      <c r="AM5">
        <v>29.073018985527995</v>
      </c>
      <c r="AN5">
        <v>16.897057901169749</v>
      </c>
      <c r="AO5">
        <v>14.168527185606907</v>
      </c>
      <c r="AP5">
        <v>27.419538691807126</v>
      </c>
      <c r="AQ5">
        <v>15.714835572957014</v>
      </c>
      <c r="AR5">
        <v>20.896419077850492</v>
      </c>
      <c r="AS5">
        <v>16.402934910245513</v>
      </c>
    </row>
    <row r="6" spans="1:56" x14ac:dyDescent="0.25">
      <c r="A6" t="s">
        <v>183</v>
      </c>
      <c r="B6">
        <v>2.20220798185</v>
      </c>
      <c r="C6">
        <v>2.2021725165617898</v>
      </c>
      <c r="D6">
        <v>2.5082456202250398</v>
      </c>
      <c r="E6">
        <v>2.6263202220213202</v>
      </c>
      <c r="F6">
        <v>3.8728182545881706</v>
      </c>
      <c r="G6">
        <v>5.25557683092023</v>
      </c>
      <c r="H6">
        <v>3.3857437780000001</v>
      </c>
      <c r="I6">
        <v>4.9106027650000019</v>
      </c>
      <c r="J6">
        <v>6.8202023677746597</v>
      </c>
      <c r="K6">
        <v>4.6386530890000008</v>
      </c>
      <c r="L6">
        <v>6.9707202390540601</v>
      </c>
      <c r="M6">
        <v>5.9767101620676089</v>
      </c>
      <c r="N6">
        <v>4.2674384142715773</v>
      </c>
      <c r="O6">
        <v>10.569359107857011</v>
      </c>
      <c r="P6">
        <v>3.7820224667428102</v>
      </c>
      <c r="Q6">
        <v>3.4710257389999994</v>
      </c>
      <c r="R6">
        <v>3.5410686117941479</v>
      </c>
      <c r="S6">
        <v>4.8530289086420204</v>
      </c>
      <c r="T6">
        <v>7.7181304950418905</v>
      </c>
      <c r="U6">
        <v>3.8069061670000002</v>
      </c>
      <c r="V6">
        <v>5.9780144532503403</v>
      </c>
      <c r="W6">
        <v>5.4084151700000005</v>
      </c>
      <c r="X6">
        <v>8.9051704892509438</v>
      </c>
      <c r="Y6">
        <v>9.3603491616815706</v>
      </c>
      <c r="Z6">
        <v>10.92052703181427</v>
      </c>
      <c r="AA6">
        <v>9.3608719930000053</v>
      </c>
      <c r="AB6">
        <v>7.9742766340545925</v>
      </c>
      <c r="AC6">
        <v>7.517264007445478</v>
      </c>
      <c r="AD6">
        <v>8.1492022989000006</v>
      </c>
      <c r="AE6">
        <v>8.9202240189549808</v>
      </c>
      <c r="AF6">
        <v>15.971539657712425</v>
      </c>
      <c r="AG6">
        <v>12.605112577702574</v>
      </c>
      <c r="AH6">
        <v>24.465200492021999</v>
      </c>
      <c r="AI6">
        <v>20.675810350405907</v>
      </c>
      <c r="AJ6">
        <v>20.528729776365225</v>
      </c>
      <c r="AK6">
        <v>2023.2536540635199</v>
      </c>
      <c r="AL6">
        <v>16.037049420320447</v>
      </c>
      <c r="AM6">
        <v>20.204744102743962</v>
      </c>
      <c r="AN6">
        <v>7.7350320227268998</v>
      </c>
      <c r="AO6">
        <v>10.073269738911129</v>
      </c>
      <c r="AP6">
        <v>13.119539598372979</v>
      </c>
      <c r="AQ6">
        <v>6.6762072804824735</v>
      </c>
      <c r="AR6">
        <v>6.5855014475684142</v>
      </c>
      <c r="AS6">
        <v>9.6696583962999938</v>
      </c>
    </row>
    <row r="7" spans="1:56" x14ac:dyDescent="0.25">
      <c r="A7" t="s">
        <v>196</v>
      </c>
      <c r="R7">
        <v>1.6816769746581335</v>
      </c>
      <c r="S7">
        <v>1.1729138150000002</v>
      </c>
      <c r="T7">
        <v>1.8655314246154537</v>
      </c>
      <c r="U7">
        <v>1.8207650367361699</v>
      </c>
      <c r="V7">
        <v>3.2680311762021499</v>
      </c>
      <c r="W7">
        <v>3.04559611833412</v>
      </c>
      <c r="X7">
        <v>2.4758636332634829</v>
      </c>
      <c r="Y7">
        <v>3.093769679788184</v>
      </c>
      <c r="Z7">
        <v>4.083877985577379</v>
      </c>
      <c r="AA7">
        <v>2.710013680053434</v>
      </c>
      <c r="AB7">
        <v>3.1565281109999983</v>
      </c>
      <c r="AC7">
        <v>2.8439589510645842</v>
      </c>
      <c r="AD7">
        <v>5.0003531283080713</v>
      </c>
      <c r="AE7">
        <v>5.2905566749002588</v>
      </c>
      <c r="AF7">
        <v>7.1594467377251076</v>
      </c>
      <c r="AG7">
        <v>5.6419769728375675</v>
      </c>
      <c r="AH7">
        <v>9.3578713671455436</v>
      </c>
      <c r="AI7">
        <v>7.7984114280000032</v>
      </c>
      <c r="AJ7">
        <v>6.7172946689999993</v>
      </c>
      <c r="AK7">
        <v>6.9420187348167941</v>
      </c>
      <c r="AL7">
        <v>9.4717787690156729</v>
      </c>
      <c r="AM7">
        <v>5.4683781990040936</v>
      </c>
      <c r="AN7">
        <v>3.9105018560000002</v>
      </c>
      <c r="AO7">
        <v>5.6605433140000008</v>
      </c>
      <c r="AP7">
        <v>3.9609002609999995</v>
      </c>
      <c r="AQ7">
        <v>3.9331810954202102</v>
      </c>
      <c r="AR7">
        <v>6.1771140539999978</v>
      </c>
      <c r="AS7">
        <v>4.3020224679688104</v>
      </c>
    </row>
    <row r="8" spans="1:56" x14ac:dyDescent="0.25">
      <c r="A8" t="s">
        <v>197</v>
      </c>
      <c r="R8">
        <f>R9-R7</f>
        <v>17.275848780401706</v>
      </c>
      <c r="S8">
        <f t="shared" ref="S8:AS8" si="0">S9-S7</f>
        <v>21.314701070506413</v>
      </c>
      <c r="T8">
        <f t="shared" si="0"/>
        <v>23.726386792298783</v>
      </c>
      <c r="U8">
        <f t="shared" si="0"/>
        <v>21.398265059301181</v>
      </c>
      <c r="V8">
        <f t="shared" si="0"/>
        <v>27.511347119674362</v>
      </c>
      <c r="W8">
        <f t="shared" si="0"/>
        <v>29.029220094369332</v>
      </c>
      <c r="X8">
        <f t="shared" si="0"/>
        <v>32.977573944702826</v>
      </c>
      <c r="Y8">
        <f t="shared" si="0"/>
        <v>45.770136131037333</v>
      </c>
      <c r="Z8">
        <f t="shared" si="0"/>
        <v>36.033478378703371</v>
      </c>
      <c r="AA8">
        <f t="shared" si="0"/>
        <v>35.567241543194079</v>
      </c>
      <c r="AB8">
        <f t="shared" si="0"/>
        <v>33.544794537761625</v>
      </c>
      <c r="AC8">
        <f t="shared" si="0"/>
        <v>31.413868341486726</v>
      </c>
      <c r="AD8">
        <f t="shared" si="0"/>
        <v>35.214269716987218</v>
      </c>
      <c r="AE8">
        <f t="shared" si="0"/>
        <v>32.522328788852654</v>
      </c>
      <c r="AF8">
        <f t="shared" si="0"/>
        <v>41.027924918542325</v>
      </c>
      <c r="AG8">
        <f t="shared" si="0"/>
        <v>41.237228599916051</v>
      </c>
      <c r="AH8">
        <f t="shared" si="0"/>
        <v>70.256752377000225</v>
      </c>
      <c r="AI8">
        <f t="shared" si="0"/>
        <v>2075.6552936538073</v>
      </c>
      <c r="AJ8">
        <f t="shared" si="0"/>
        <v>80.014718394089854</v>
      </c>
      <c r="AK8">
        <f t="shared" si="0"/>
        <v>2091.1311322491551</v>
      </c>
      <c r="AL8">
        <f t="shared" si="0"/>
        <v>2071.0652325332326</v>
      </c>
      <c r="AM8">
        <f t="shared" si="0"/>
        <v>71.339871143675808</v>
      </c>
      <c r="AN8">
        <f t="shared" si="0"/>
        <v>41.12781687385948</v>
      </c>
      <c r="AO8">
        <f t="shared" si="0"/>
        <v>34.16732806154932</v>
      </c>
      <c r="AP8">
        <f t="shared" si="0"/>
        <v>50.628286731640536</v>
      </c>
      <c r="AQ8">
        <f t="shared" si="0"/>
        <v>33.672552884438147</v>
      </c>
      <c r="AR8">
        <f t="shared" si="0"/>
        <v>34.714747884788601</v>
      </c>
      <c r="AS8">
        <f t="shared" si="0"/>
        <v>33.18919731453115</v>
      </c>
    </row>
    <row r="9" spans="1:56" x14ac:dyDescent="0.25">
      <c r="A9" t="s">
        <v>184</v>
      </c>
      <c r="B9">
        <f>SUM(B2:B6)</f>
        <v>11.635236419753694</v>
      </c>
      <c r="C9">
        <f t="shared" ref="C9:AS9" si="1">SUM(C2:C6)</f>
        <v>12.31543541044921</v>
      </c>
      <c r="D9">
        <f t="shared" si="1"/>
        <v>12.51880007118325</v>
      </c>
      <c r="E9">
        <f t="shared" si="1"/>
        <v>13.391989628572754</v>
      </c>
      <c r="F9">
        <f t="shared" si="1"/>
        <v>15.587037696556855</v>
      </c>
      <c r="G9">
        <f t="shared" si="1"/>
        <v>20.706359588959934</v>
      </c>
      <c r="H9">
        <f t="shared" si="1"/>
        <v>17.253175703781984</v>
      </c>
      <c r="I9">
        <f t="shared" si="1"/>
        <v>20.581629466219539</v>
      </c>
      <c r="J9">
        <f t="shared" si="1"/>
        <v>21.500341250405771</v>
      </c>
      <c r="K9">
        <f t="shared" si="1"/>
        <v>21.353894859579935</v>
      </c>
      <c r="L9">
        <f t="shared" si="1"/>
        <v>23.236412718573305</v>
      </c>
      <c r="M9">
        <f t="shared" si="1"/>
        <v>20.586205353597748</v>
      </c>
      <c r="N9">
        <f t="shared" si="1"/>
        <v>21.609574022103953</v>
      </c>
      <c r="O9">
        <f t="shared" si="1"/>
        <v>26.858499551806897</v>
      </c>
      <c r="P9">
        <f t="shared" si="1"/>
        <v>18.603811419445744</v>
      </c>
      <c r="Q9">
        <f t="shared" si="1"/>
        <v>17.143081794722967</v>
      </c>
      <c r="R9">
        <f t="shared" si="1"/>
        <v>18.957525755059841</v>
      </c>
      <c r="S9">
        <f t="shared" si="1"/>
        <v>22.487614885506414</v>
      </c>
      <c r="T9">
        <f t="shared" si="1"/>
        <v>25.591918216914237</v>
      </c>
      <c r="U9">
        <f t="shared" si="1"/>
        <v>23.219030096037351</v>
      </c>
      <c r="V9">
        <f t="shared" si="1"/>
        <v>30.779378295876512</v>
      </c>
      <c r="W9">
        <f t="shared" si="1"/>
        <v>32.074816212703453</v>
      </c>
      <c r="X9">
        <f t="shared" si="1"/>
        <v>35.453437577966305</v>
      </c>
      <c r="Y9">
        <f t="shared" si="1"/>
        <v>48.863905810825514</v>
      </c>
      <c r="Z9">
        <f t="shared" si="1"/>
        <v>40.117356364280752</v>
      </c>
      <c r="AA9">
        <f t="shared" si="1"/>
        <v>38.277255223247515</v>
      </c>
      <c r="AB9">
        <f t="shared" si="1"/>
        <v>36.701322648761625</v>
      </c>
      <c r="AC9">
        <f t="shared" si="1"/>
        <v>34.257827292551312</v>
      </c>
      <c r="AD9">
        <f t="shared" si="1"/>
        <v>40.214622845295288</v>
      </c>
      <c r="AE9">
        <f t="shared" si="1"/>
        <v>37.812885463752913</v>
      </c>
      <c r="AF9">
        <f t="shared" si="1"/>
        <v>48.18737165626743</v>
      </c>
      <c r="AG9">
        <f t="shared" si="1"/>
        <v>46.879205572753619</v>
      </c>
      <c r="AH9">
        <f t="shared" si="1"/>
        <v>79.614623744145774</v>
      </c>
      <c r="AI9">
        <f t="shared" si="1"/>
        <v>2083.4537050818071</v>
      </c>
      <c r="AJ9">
        <f t="shared" si="1"/>
        <v>86.732013063089852</v>
      </c>
      <c r="AK9">
        <f t="shared" si="1"/>
        <v>2098.073150983972</v>
      </c>
      <c r="AL9">
        <f t="shared" si="1"/>
        <v>2080.5370113022482</v>
      </c>
      <c r="AM9">
        <f t="shared" si="1"/>
        <v>76.8082493426799</v>
      </c>
      <c r="AN9">
        <f t="shared" si="1"/>
        <v>45.038318729859483</v>
      </c>
      <c r="AO9">
        <f t="shared" si="1"/>
        <v>39.827871375549321</v>
      </c>
      <c r="AP9">
        <f t="shared" si="1"/>
        <v>54.589186992640535</v>
      </c>
      <c r="AQ9">
        <f t="shared" si="1"/>
        <v>37.605733979858357</v>
      </c>
      <c r="AR9">
        <f t="shared" si="1"/>
        <v>40.891861938788601</v>
      </c>
      <c r="AS9">
        <f t="shared" si="1"/>
        <v>37.491219782499961</v>
      </c>
      <c r="AT9">
        <v>49.939881479742667</v>
      </c>
      <c r="AU9">
        <v>74.154193292915664</v>
      </c>
      <c r="AV9">
        <v>86.721783246721401</v>
      </c>
      <c r="AW9">
        <v>84.242645126148687</v>
      </c>
      <c r="AX9">
        <v>90.306850160990578</v>
      </c>
      <c r="AY9">
        <v>147.32686936457137</v>
      </c>
      <c r="AZ9">
        <v>149.38274220384847</v>
      </c>
      <c r="BA9">
        <v>173.10809833081518</v>
      </c>
      <c r="BB9">
        <v>347.97026296578116</v>
      </c>
      <c r="BC9">
        <v>242.2225058752062</v>
      </c>
      <c r="BD9">
        <v>170.58543749218248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B67B-0295-42AE-8070-FB03AC41CBCF}">
  <dimension ref="A1:C148"/>
  <sheetViews>
    <sheetView workbookViewId="0">
      <selection activeCell="A6" sqref="A6"/>
    </sheetView>
  </sheetViews>
  <sheetFormatPr defaultRowHeight="15" x14ac:dyDescent="0.25"/>
  <cols>
    <col min="1" max="1" width="13" customWidth="1"/>
    <col min="2" max="2" width="24.140625" customWidth="1"/>
    <col min="3" max="3" width="10.42578125" bestFit="1" customWidth="1"/>
    <col min="5" max="5" width="15.140625" bestFit="1" customWidth="1"/>
  </cols>
  <sheetData>
    <row r="1" spans="1:3" x14ac:dyDescent="0.25">
      <c r="A1" t="s">
        <v>2</v>
      </c>
      <c r="B1" s="1">
        <v>43466</v>
      </c>
    </row>
    <row r="2" spans="1:3" x14ac:dyDescent="0.25">
      <c r="A2" t="s">
        <v>3</v>
      </c>
      <c r="B2" s="1">
        <v>45291</v>
      </c>
    </row>
    <row r="4" spans="1:3" x14ac:dyDescent="0.25">
      <c r="B4" t="s">
        <v>6</v>
      </c>
    </row>
    <row r="5" spans="1:3" x14ac:dyDescent="0.25">
      <c r="A5" t="s">
        <v>1</v>
      </c>
      <c r="B5" t="s">
        <v>7</v>
      </c>
      <c r="C5" t="s">
        <v>8</v>
      </c>
    </row>
    <row r="6" spans="1:3" x14ac:dyDescent="0.25">
      <c r="A6" s="1">
        <f>_xll.BDH(B4, "BN_SURVEY_MEDIAN", B1,B2,"cols=2;rows=60")</f>
        <v>43496</v>
      </c>
      <c r="B6">
        <v>0</v>
      </c>
      <c r="C6">
        <f>_xll.BDH(B4, "PX_LAST", $B$1,$B$2, "DTS = H","cols=1;rows=60")</f>
        <v>0.6</v>
      </c>
    </row>
    <row r="7" spans="1:3" x14ac:dyDescent="0.25">
      <c r="A7" s="1">
        <v>43524</v>
      </c>
      <c r="B7">
        <v>0.2</v>
      </c>
      <c r="C7">
        <v>0.2</v>
      </c>
    </row>
    <row r="8" spans="1:3" x14ac:dyDescent="0.25">
      <c r="A8" s="1">
        <v>43555</v>
      </c>
      <c r="B8">
        <v>1</v>
      </c>
      <c r="C8">
        <v>1.6</v>
      </c>
    </row>
    <row r="9" spans="1:3" x14ac:dyDescent="0.25">
      <c r="A9" s="1">
        <v>43585</v>
      </c>
      <c r="B9">
        <v>0.2</v>
      </c>
      <c r="C9">
        <v>0.1</v>
      </c>
    </row>
    <row r="10" spans="1:3" x14ac:dyDescent="0.25">
      <c r="A10" s="1">
        <v>43616</v>
      </c>
      <c r="B10">
        <v>0.6</v>
      </c>
      <c r="C10">
        <v>0.7</v>
      </c>
    </row>
    <row r="11" spans="1:3" x14ac:dyDescent="0.25">
      <c r="A11" s="1">
        <v>43646</v>
      </c>
      <c r="B11">
        <v>0.2</v>
      </c>
      <c r="C11">
        <v>0.2</v>
      </c>
    </row>
    <row r="12" spans="1:3" x14ac:dyDescent="0.25">
      <c r="A12" s="1">
        <v>43677</v>
      </c>
      <c r="B12">
        <v>0.3</v>
      </c>
      <c r="C12">
        <v>0.9</v>
      </c>
    </row>
    <row r="13" spans="1:3" x14ac:dyDescent="0.25">
      <c r="A13" s="1">
        <v>43708</v>
      </c>
      <c r="B13">
        <v>0.2</v>
      </c>
      <c r="C13">
        <v>0.7</v>
      </c>
    </row>
    <row r="14" spans="1:3" x14ac:dyDescent="0.25">
      <c r="A14" s="1">
        <v>43738</v>
      </c>
      <c r="B14">
        <v>0.3</v>
      </c>
      <c r="C14">
        <v>-0.6</v>
      </c>
    </row>
    <row r="15" spans="1:3" x14ac:dyDescent="0.25">
      <c r="A15" s="1">
        <v>43769</v>
      </c>
      <c r="B15">
        <v>0.2</v>
      </c>
      <c r="C15">
        <v>0.3</v>
      </c>
    </row>
    <row r="16" spans="1:3" x14ac:dyDescent="0.25">
      <c r="A16" s="1">
        <v>43799</v>
      </c>
      <c r="B16">
        <v>0.5</v>
      </c>
      <c r="C16">
        <v>0.7</v>
      </c>
    </row>
    <row r="17" spans="1:3" x14ac:dyDescent="0.25">
      <c r="A17" s="1">
        <v>43830</v>
      </c>
      <c r="B17">
        <v>0.3</v>
      </c>
      <c r="C17">
        <v>0.4</v>
      </c>
    </row>
    <row r="18" spans="1:3" x14ac:dyDescent="0.25">
      <c r="A18" s="1">
        <v>43861</v>
      </c>
      <c r="B18">
        <v>0.3</v>
      </c>
      <c r="C18">
        <v>-0.1</v>
      </c>
    </row>
    <row r="19" spans="1:3" x14ac:dyDescent="0.25">
      <c r="A19" s="1">
        <v>43890</v>
      </c>
      <c r="B19">
        <v>0.2</v>
      </c>
      <c r="C19">
        <v>0.1</v>
      </c>
    </row>
    <row r="20" spans="1:3" x14ac:dyDescent="0.25">
      <c r="A20" s="1">
        <v>43921</v>
      </c>
      <c r="B20">
        <v>-8</v>
      </c>
      <c r="C20">
        <v>-9</v>
      </c>
    </row>
    <row r="21" spans="1:3" x14ac:dyDescent="0.25">
      <c r="A21" s="1">
        <v>43951</v>
      </c>
      <c r="B21">
        <v>-12</v>
      </c>
      <c r="C21">
        <v>-14.6</v>
      </c>
    </row>
    <row r="22" spans="1:3" x14ac:dyDescent="0.25">
      <c r="A22" s="1">
        <v>43982</v>
      </c>
      <c r="B22">
        <v>8.4</v>
      </c>
      <c r="C22">
        <v>19</v>
      </c>
    </row>
    <row r="23" spans="1:3" x14ac:dyDescent="0.25">
      <c r="A23" s="1">
        <v>44012</v>
      </c>
      <c r="B23">
        <v>5</v>
      </c>
      <c r="C23">
        <v>8.6</v>
      </c>
    </row>
    <row r="24" spans="1:3" x14ac:dyDescent="0.25">
      <c r="A24" s="1">
        <v>44043</v>
      </c>
      <c r="B24">
        <v>2.1</v>
      </c>
      <c r="C24">
        <v>1.6</v>
      </c>
    </row>
    <row r="25" spans="1:3" x14ac:dyDescent="0.25">
      <c r="A25" s="1">
        <v>44074</v>
      </c>
      <c r="B25">
        <v>1</v>
      </c>
      <c r="C25">
        <v>1</v>
      </c>
    </row>
    <row r="26" spans="1:3" x14ac:dyDescent="0.25">
      <c r="A26" s="1">
        <v>44104</v>
      </c>
      <c r="B26">
        <v>0.8</v>
      </c>
      <c r="C26">
        <v>2</v>
      </c>
    </row>
    <row r="27" spans="1:3" x14ac:dyDescent="0.25">
      <c r="A27" s="1">
        <v>44135</v>
      </c>
      <c r="B27">
        <v>0.5</v>
      </c>
      <c r="C27">
        <v>-0.4</v>
      </c>
    </row>
    <row r="28" spans="1:3" x14ac:dyDescent="0.25">
      <c r="A28" s="1">
        <v>44165</v>
      </c>
      <c r="B28">
        <v>-0.3</v>
      </c>
      <c r="C28">
        <v>-0.9</v>
      </c>
    </row>
    <row r="29" spans="1:3" x14ac:dyDescent="0.25">
      <c r="A29" s="1">
        <v>44196</v>
      </c>
      <c r="B29">
        <v>0</v>
      </c>
      <c r="C29">
        <v>1</v>
      </c>
    </row>
    <row r="30" spans="1:3" x14ac:dyDescent="0.25">
      <c r="A30" s="1">
        <v>44227</v>
      </c>
      <c r="B30">
        <v>1.1000000000000001</v>
      </c>
      <c r="C30">
        <v>3.5</v>
      </c>
    </row>
    <row r="31" spans="1:3" x14ac:dyDescent="0.25">
      <c r="A31" s="1">
        <v>44255</v>
      </c>
      <c r="B31">
        <v>-0.5</v>
      </c>
      <c r="C31">
        <v>-2.5</v>
      </c>
    </row>
    <row r="32" spans="1:3" x14ac:dyDescent="0.25">
      <c r="A32" s="1">
        <v>44286</v>
      </c>
      <c r="B32">
        <v>5.8</v>
      </c>
      <c r="C32">
        <v>10.9</v>
      </c>
    </row>
    <row r="33" spans="1:3" x14ac:dyDescent="0.25">
      <c r="A33" s="1">
        <v>44316</v>
      </c>
      <c r="B33">
        <v>1</v>
      </c>
      <c r="C33">
        <v>0.8</v>
      </c>
    </row>
    <row r="34" spans="1:3" x14ac:dyDescent="0.25">
      <c r="A34" s="1">
        <v>44347</v>
      </c>
      <c r="B34">
        <v>-0.8</v>
      </c>
      <c r="C34">
        <v>-0.8</v>
      </c>
    </row>
    <row r="35" spans="1:3" x14ac:dyDescent="0.25">
      <c r="A35" s="1">
        <v>44377</v>
      </c>
      <c r="B35">
        <v>-0.3</v>
      </c>
      <c r="C35">
        <v>1</v>
      </c>
    </row>
    <row r="36" spans="1:3" x14ac:dyDescent="0.25">
      <c r="A36" s="1">
        <v>44408</v>
      </c>
      <c r="B36">
        <v>-0.3</v>
      </c>
      <c r="C36">
        <v>-1.5</v>
      </c>
    </row>
    <row r="37" spans="1:3" x14ac:dyDescent="0.25">
      <c r="A37" s="1">
        <v>44439</v>
      </c>
      <c r="B37">
        <v>-0.7</v>
      </c>
      <c r="C37">
        <v>0.9</v>
      </c>
    </row>
    <row r="38" spans="1:3" x14ac:dyDescent="0.25">
      <c r="A38" s="1">
        <v>44469</v>
      </c>
      <c r="B38">
        <v>-0.2</v>
      </c>
      <c r="C38">
        <v>0.7</v>
      </c>
    </row>
    <row r="39" spans="1:3" x14ac:dyDescent="0.25">
      <c r="A39" s="1">
        <v>44500</v>
      </c>
      <c r="B39">
        <v>1.4</v>
      </c>
      <c r="C39">
        <v>1.6</v>
      </c>
    </row>
    <row r="40" spans="1:3" x14ac:dyDescent="0.25">
      <c r="A40" s="1">
        <v>44530</v>
      </c>
      <c r="B40">
        <v>0.8</v>
      </c>
      <c r="C40">
        <v>1.1000000000000001</v>
      </c>
    </row>
    <row r="41" spans="1:3" x14ac:dyDescent="0.25">
      <c r="A41" s="1">
        <v>44561</v>
      </c>
      <c r="B41">
        <v>-0.1</v>
      </c>
      <c r="C41">
        <v>-0.6</v>
      </c>
    </row>
    <row r="42" spans="1:3" x14ac:dyDescent="0.25">
      <c r="A42" s="1">
        <v>44592</v>
      </c>
      <c r="B42">
        <v>2</v>
      </c>
      <c r="C42">
        <v>1.4</v>
      </c>
    </row>
    <row r="43" spans="1:3" x14ac:dyDescent="0.25">
      <c r="A43" s="1">
        <v>44620</v>
      </c>
      <c r="B43">
        <v>0.4</v>
      </c>
      <c r="C43">
        <v>1.4</v>
      </c>
    </row>
    <row r="44" spans="1:3" x14ac:dyDescent="0.25">
      <c r="A44" s="1">
        <v>44651</v>
      </c>
      <c r="B44">
        <v>0.6</v>
      </c>
      <c r="C44">
        <v>2.1</v>
      </c>
    </row>
    <row r="45" spans="1:3" x14ac:dyDescent="0.25">
      <c r="A45" s="1">
        <v>44681</v>
      </c>
      <c r="B45">
        <v>1</v>
      </c>
      <c r="C45">
        <v>1.3</v>
      </c>
    </row>
    <row r="46" spans="1:3" x14ac:dyDescent="0.25">
      <c r="A46" s="1">
        <v>44712</v>
      </c>
      <c r="B46">
        <v>0.1</v>
      </c>
      <c r="C46">
        <v>-0.1</v>
      </c>
    </row>
    <row r="47" spans="1:3" x14ac:dyDescent="0.25">
      <c r="A47" s="1">
        <v>44742</v>
      </c>
      <c r="B47">
        <v>0.9</v>
      </c>
      <c r="C47">
        <v>0.8</v>
      </c>
    </row>
    <row r="48" spans="1:3" x14ac:dyDescent="0.25">
      <c r="A48" s="1">
        <v>44773</v>
      </c>
      <c r="B48">
        <v>0.1</v>
      </c>
      <c r="C48">
        <v>-0.7</v>
      </c>
    </row>
    <row r="49" spans="1:3" x14ac:dyDescent="0.25">
      <c r="A49" s="1">
        <v>44804</v>
      </c>
      <c r="B49">
        <v>-0.1</v>
      </c>
      <c r="C49">
        <v>0.7</v>
      </c>
    </row>
    <row r="50" spans="1:3" x14ac:dyDescent="0.25">
      <c r="A50" s="1">
        <v>44834</v>
      </c>
      <c r="B50">
        <v>0.2</v>
      </c>
      <c r="C50">
        <v>-0.3</v>
      </c>
    </row>
    <row r="51" spans="1:3" x14ac:dyDescent="0.25">
      <c r="A51" s="1">
        <v>44865</v>
      </c>
      <c r="B51">
        <v>1</v>
      </c>
      <c r="C51">
        <v>1.5</v>
      </c>
    </row>
    <row r="52" spans="1:3" x14ac:dyDescent="0.25">
      <c r="A52" s="1">
        <v>44895</v>
      </c>
      <c r="B52">
        <v>-0.2</v>
      </c>
      <c r="C52">
        <v>-1.4</v>
      </c>
    </row>
    <row r="53" spans="1:3" x14ac:dyDescent="0.25">
      <c r="A53" s="1">
        <v>44926</v>
      </c>
      <c r="B53">
        <v>-0.9</v>
      </c>
      <c r="C53">
        <v>-1</v>
      </c>
    </row>
    <row r="54" spans="1:3" x14ac:dyDescent="0.25">
      <c r="A54" s="1">
        <v>44957</v>
      </c>
      <c r="B54">
        <v>2</v>
      </c>
      <c r="C54">
        <v>3</v>
      </c>
    </row>
    <row r="55" spans="1:3" x14ac:dyDescent="0.25">
      <c r="A55" s="1">
        <v>44985</v>
      </c>
      <c r="B55">
        <v>-0.4</v>
      </c>
      <c r="C55">
        <v>-0.7</v>
      </c>
    </row>
    <row r="56" spans="1:3" x14ac:dyDescent="0.25">
      <c r="A56" s="1">
        <v>45016</v>
      </c>
      <c r="B56">
        <v>-0.5</v>
      </c>
      <c r="C56">
        <v>-0.9</v>
      </c>
    </row>
    <row r="57" spans="1:3" x14ac:dyDescent="0.25">
      <c r="A57" s="1">
        <v>45046</v>
      </c>
      <c r="B57">
        <v>0.8</v>
      </c>
      <c r="C57">
        <v>0.4</v>
      </c>
    </row>
    <row r="58" spans="1:3" x14ac:dyDescent="0.25">
      <c r="A58" s="1">
        <v>45077</v>
      </c>
      <c r="B58">
        <v>-0.2</v>
      </c>
      <c r="C58">
        <v>0.7</v>
      </c>
    </row>
    <row r="59" spans="1:3" x14ac:dyDescent="0.25">
      <c r="A59" s="1">
        <v>45107</v>
      </c>
      <c r="B59">
        <v>0.5</v>
      </c>
      <c r="C59">
        <v>0.2</v>
      </c>
    </row>
    <row r="60" spans="1:3" x14ac:dyDescent="0.25">
      <c r="A60" s="1">
        <v>45138</v>
      </c>
      <c r="B60">
        <v>0.4</v>
      </c>
      <c r="C60">
        <v>0.6</v>
      </c>
    </row>
    <row r="61" spans="1:3" x14ac:dyDescent="0.25">
      <c r="A61" s="1">
        <v>45169</v>
      </c>
      <c r="B61">
        <v>0.1</v>
      </c>
      <c r="C61">
        <v>0.7</v>
      </c>
    </row>
    <row r="62" spans="1:3" x14ac:dyDescent="0.25">
      <c r="A62" s="1">
        <v>45199</v>
      </c>
      <c r="B62">
        <v>0.3</v>
      </c>
      <c r="C62">
        <v>0.8</v>
      </c>
    </row>
    <row r="63" spans="1:3" x14ac:dyDescent="0.25">
      <c r="A63" s="1">
        <v>45230</v>
      </c>
      <c r="B63">
        <v>-0.3</v>
      </c>
      <c r="C63">
        <v>-0.3</v>
      </c>
    </row>
    <row r="64" spans="1:3" x14ac:dyDescent="0.25">
      <c r="A64" s="1">
        <v>45260</v>
      </c>
      <c r="B64">
        <v>-0.1</v>
      </c>
      <c r="C64">
        <v>0.3</v>
      </c>
    </row>
    <row r="65" spans="1:3" x14ac:dyDescent="0.25">
      <c r="A65" s="1">
        <v>45291</v>
      </c>
      <c r="B65">
        <v>0.4</v>
      </c>
      <c r="C65">
        <v>0.6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2CC2-6A69-435C-9B41-9B3B1D431899}">
  <dimension ref="A1:M24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13" max="13" width="9.5703125" bestFit="1" customWidth="1"/>
  </cols>
  <sheetData>
    <row r="1" spans="1:13" x14ac:dyDescent="0.25">
      <c r="A1" t="s">
        <v>11</v>
      </c>
    </row>
    <row r="3" spans="1:13" x14ac:dyDescent="0.25">
      <c r="A3" t="s">
        <v>19</v>
      </c>
      <c r="B3" t="s">
        <v>48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J3">
        <v>2030</v>
      </c>
      <c r="K3" t="s">
        <v>21</v>
      </c>
    </row>
    <row r="4" spans="1:13" x14ac:dyDescent="0.25">
      <c r="A4" t="s">
        <v>12</v>
      </c>
      <c r="B4" t="s">
        <v>29</v>
      </c>
      <c r="C4" s="2">
        <v>1349.9268318830016</v>
      </c>
      <c r="D4" s="2">
        <v>3010.8448060408477</v>
      </c>
      <c r="E4" s="2">
        <v>4998.1939711846981</v>
      </c>
      <c r="F4" s="2">
        <v>7068.1965628470225</v>
      </c>
      <c r="G4" s="2">
        <v>9265.4243900184792</v>
      </c>
      <c r="H4" s="2">
        <v>11650.168689835511</v>
      </c>
      <c r="I4" s="2">
        <v>14051.544242815033</v>
      </c>
      <c r="J4" s="2">
        <v>16716.132631126336</v>
      </c>
      <c r="K4" s="2"/>
    </row>
    <row r="5" spans="1:13" x14ac:dyDescent="0.25">
      <c r="A5" t="s">
        <v>13</v>
      </c>
      <c r="B5" t="s">
        <v>29</v>
      </c>
      <c r="C5" s="2">
        <v>753.20304819796513</v>
      </c>
      <c r="D5" s="2">
        <v>1665.4939711281552</v>
      </c>
      <c r="E5" s="2">
        <v>2907.3054385911137</v>
      </c>
      <c r="F5" s="2">
        <v>4586.486094752725</v>
      </c>
      <c r="G5" s="2">
        <v>6384.4885904531966</v>
      </c>
      <c r="H5" s="2">
        <v>8441.6455486822615</v>
      </c>
      <c r="I5" s="2">
        <v>10732.430535814929</v>
      </c>
      <c r="J5" s="2">
        <v>13577.648080729532</v>
      </c>
      <c r="K5" s="2"/>
    </row>
    <row r="6" spans="1:13" x14ac:dyDescent="0.25">
      <c r="A6" t="s">
        <v>14</v>
      </c>
      <c r="B6" t="s">
        <v>29</v>
      </c>
      <c r="C6" s="2">
        <v>196.01999999999998</v>
      </c>
      <c r="D6" s="2">
        <v>1119.5339999999999</v>
      </c>
      <c r="E6" s="2">
        <v>1205.5229999999999</v>
      </c>
      <c r="F6" s="2">
        <v>3978.7469999999994</v>
      </c>
      <c r="G6" s="2">
        <v>3623.2950000000001</v>
      </c>
      <c r="H6" s="2">
        <v>4127.5248000000001</v>
      </c>
      <c r="I6" s="2">
        <v>2489.0249999999996</v>
      </c>
      <c r="J6" s="2">
        <v>4753.7909999999993</v>
      </c>
      <c r="K6" s="2"/>
    </row>
    <row r="7" spans="1:13" x14ac:dyDescent="0.25">
      <c r="A7" t="s">
        <v>15</v>
      </c>
      <c r="B7" t="s">
        <v>29</v>
      </c>
      <c r="C7" s="2">
        <v>3597.8593003837336</v>
      </c>
      <c r="D7" s="2">
        <v>4205.6248555342963</v>
      </c>
      <c r="E7" s="2">
        <v>4842.6656366983289</v>
      </c>
      <c r="F7" s="2">
        <v>5431.1748512678178</v>
      </c>
      <c r="G7" s="2">
        <v>5782.5670992307123</v>
      </c>
      <c r="H7" s="2">
        <v>5436.1299150184932</v>
      </c>
      <c r="I7" s="2">
        <v>5553.2834379956457</v>
      </c>
      <c r="J7" s="2">
        <v>5509.6801248609181</v>
      </c>
      <c r="K7" s="2"/>
    </row>
    <row r="8" spans="1:13" x14ac:dyDescent="0.25">
      <c r="A8" t="s">
        <v>16</v>
      </c>
      <c r="B8" t="s">
        <v>29</v>
      </c>
      <c r="C8" s="2">
        <v>172</v>
      </c>
      <c r="D8" s="2">
        <v>1111.1799999999987</v>
      </c>
      <c r="E8" s="2">
        <v>4435.7000000000016</v>
      </c>
      <c r="F8" s="2">
        <v>6343.7800000000007</v>
      </c>
      <c r="G8" s="2">
        <v>8030.180000000003</v>
      </c>
      <c r="H8" s="2">
        <v>8897.18</v>
      </c>
      <c r="I8" s="2">
        <v>9041.18</v>
      </c>
      <c r="J8" s="2">
        <v>10353.980000000001</v>
      </c>
      <c r="K8" s="2"/>
    </row>
    <row r="9" spans="1:13" x14ac:dyDescent="0.25">
      <c r="A9" t="s">
        <v>17</v>
      </c>
      <c r="B9" t="s">
        <v>29</v>
      </c>
      <c r="C9" s="2">
        <v>60</v>
      </c>
      <c r="D9" s="2">
        <v>270</v>
      </c>
      <c r="E9" s="2">
        <v>900</v>
      </c>
      <c r="F9" s="2">
        <v>2520</v>
      </c>
      <c r="G9" s="2">
        <v>3870</v>
      </c>
      <c r="H9" s="2">
        <v>4020.0000000000005</v>
      </c>
      <c r="I9" s="2">
        <v>4020.0000000000005</v>
      </c>
      <c r="J9" s="2">
        <v>4650</v>
      </c>
      <c r="K9" s="2"/>
    </row>
    <row r="10" spans="1:13" x14ac:dyDescent="0.25">
      <c r="A10" t="s">
        <v>18</v>
      </c>
      <c r="B10" t="s">
        <v>29</v>
      </c>
      <c r="C10" s="2">
        <v>6129.0091804647</v>
      </c>
      <c r="D10" s="2">
        <v>11382.677632703299</v>
      </c>
      <c r="E10" s="2">
        <v>19289.388046474141</v>
      </c>
      <c r="F10" s="2">
        <v>29928.384508867566</v>
      </c>
      <c r="G10" s="2">
        <v>36955.955079702391</v>
      </c>
      <c r="H10" s="2">
        <v>42572.648953536263</v>
      </c>
      <c r="I10" s="2">
        <v>45887.463216625612</v>
      </c>
      <c r="J10" s="2">
        <v>55561.23183671679</v>
      </c>
      <c r="K10" s="2"/>
      <c r="M10" s="2"/>
    </row>
    <row r="11" spans="1:13" x14ac:dyDescent="0.25">
      <c r="A11" t="s">
        <v>20</v>
      </c>
      <c r="B11" t="s">
        <v>28</v>
      </c>
      <c r="C11" s="2"/>
      <c r="D11" s="2">
        <v>4360</v>
      </c>
      <c r="E11" s="2">
        <v>32900</v>
      </c>
      <c r="F11" s="2">
        <v>9030</v>
      </c>
      <c r="G11" s="2">
        <v>9900</v>
      </c>
      <c r="H11" s="2">
        <v>3200</v>
      </c>
      <c r="I11" s="2">
        <v>2600</v>
      </c>
      <c r="J11" s="2"/>
      <c r="K11" s="2">
        <v>32570</v>
      </c>
    </row>
    <row r="12" spans="1:13" x14ac:dyDescent="0.25">
      <c r="A12" s="6" t="s">
        <v>22</v>
      </c>
      <c r="B12" t="s">
        <v>28</v>
      </c>
      <c r="C12" s="2"/>
      <c r="D12" s="2">
        <v>360</v>
      </c>
      <c r="E12" s="2">
        <v>1560</v>
      </c>
      <c r="F12" s="2">
        <v>2000</v>
      </c>
      <c r="G12" s="2"/>
      <c r="H12" s="2"/>
      <c r="I12" s="2"/>
      <c r="J12" s="2"/>
      <c r="K12" s="2">
        <v>7830</v>
      </c>
    </row>
    <row r="13" spans="1:13" x14ac:dyDescent="0.25">
      <c r="A13" t="s">
        <v>23</v>
      </c>
      <c r="B13" t="s">
        <v>28</v>
      </c>
      <c r="C13" s="2"/>
      <c r="D13" s="2"/>
      <c r="E13" s="2"/>
      <c r="F13" s="2"/>
      <c r="G13" s="2"/>
      <c r="H13" s="2"/>
      <c r="I13" s="2"/>
      <c r="J13" s="2"/>
      <c r="K13" s="16">
        <v>1300</v>
      </c>
    </row>
    <row r="14" spans="1:13" x14ac:dyDescent="0.25">
      <c r="A14" t="s">
        <v>24</v>
      </c>
      <c r="B14" t="s">
        <v>28</v>
      </c>
      <c r="C14" s="2"/>
      <c r="D14" s="2">
        <v>11931</v>
      </c>
      <c r="E14" s="2">
        <v>5219</v>
      </c>
      <c r="F14" s="2">
        <v>2200</v>
      </c>
      <c r="G14" s="2"/>
      <c r="H14" s="2"/>
      <c r="I14" s="2"/>
      <c r="J14" s="2"/>
      <c r="K14" s="2"/>
    </row>
    <row r="15" spans="1:13" x14ac:dyDescent="0.25">
      <c r="A15" t="s">
        <v>25</v>
      </c>
      <c r="B15" t="s">
        <v>28</v>
      </c>
      <c r="C15" s="2"/>
      <c r="D15" s="2">
        <v>100</v>
      </c>
      <c r="E15" s="2"/>
      <c r="F15" s="2"/>
      <c r="G15" s="2"/>
      <c r="H15" s="2"/>
      <c r="I15" s="2"/>
      <c r="J15" s="2"/>
      <c r="K15" s="16">
        <v>2250</v>
      </c>
    </row>
    <row r="16" spans="1:13" x14ac:dyDescent="0.25">
      <c r="A16" t="s">
        <v>26</v>
      </c>
      <c r="B16" t="s">
        <v>28</v>
      </c>
      <c r="C16" s="2"/>
      <c r="D16" s="2">
        <v>16751</v>
      </c>
      <c r="E16" s="2">
        <v>39679</v>
      </c>
      <c r="F16" s="2">
        <v>13230</v>
      </c>
      <c r="G16" s="2">
        <v>9900</v>
      </c>
      <c r="H16" s="2">
        <v>3200</v>
      </c>
      <c r="I16" s="2">
        <v>2600</v>
      </c>
      <c r="J16" s="2"/>
      <c r="K16" s="2">
        <v>45173</v>
      </c>
    </row>
    <row r="17" spans="1:11" x14ac:dyDescent="0.25">
      <c r="A17" t="s">
        <v>27</v>
      </c>
      <c r="B17" t="s">
        <v>28</v>
      </c>
      <c r="D17">
        <v>16.8</v>
      </c>
      <c r="E17">
        <v>39.700000000000003</v>
      </c>
      <c r="F17">
        <v>13.2</v>
      </c>
      <c r="G17">
        <v>9.9</v>
      </c>
      <c r="H17">
        <v>3.2</v>
      </c>
      <c r="I17">
        <v>2.6</v>
      </c>
      <c r="K17">
        <v>45.2</v>
      </c>
    </row>
    <row r="18" spans="1:11" x14ac:dyDescent="0.25">
      <c r="A18" t="s">
        <v>31</v>
      </c>
      <c r="B18" t="s">
        <v>30</v>
      </c>
      <c r="D18">
        <v>6686630999.999999</v>
      </c>
      <c r="E18">
        <v>14003739000</v>
      </c>
      <c r="F18">
        <v>24080138999.999996</v>
      </c>
      <c r="G18">
        <v>34561539000</v>
      </c>
      <c r="H18">
        <v>34561539000</v>
      </c>
      <c r="I18">
        <v>34561539000</v>
      </c>
    </row>
    <row r="19" spans="1:11" x14ac:dyDescent="0.25">
      <c r="A19" t="s">
        <v>32</v>
      </c>
      <c r="B19" t="s">
        <v>30</v>
      </c>
      <c r="D19">
        <v>1274910000</v>
      </c>
      <c r="E19">
        <v>1438710000</v>
      </c>
      <c r="F19">
        <v>1438710000</v>
      </c>
      <c r="G19">
        <v>1438710000</v>
      </c>
      <c r="H19">
        <v>1438710000</v>
      </c>
      <c r="I19">
        <v>1438710000</v>
      </c>
    </row>
    <row r="20" spans="1:11" x14ac:dyDescent="0.25">
      <c r="A20" t="s">
        <v>33</v>
      </c>
      <c r="B20" t="s">
        <v>30</v>
      </c>
      <c r="D20">
        <v>299520000</v>
      </c>
      <c r="E20">
        <v>455520000</v>
      </c>
      <c r="F20">
        <v>564720000</v>
      </c>
      <c r="G20">
        <v>564720000</v>
      </c>
      <c r="H20">
        <v>564720000</v>
      </c>
      <c r="I20">
        <v>564720000</v>
      </c>
    </row>
    <row r="21" spans="1:11" x14ac:dyDescent="0.25">
      <c r="A21" t="s">
        <v>34</v>
      </c>
      <c r="B21" t="s">
        <v>30</v>
      </c>
      <c r="C21" s="6"/>
      <c r="D21">
        <v>128700000</v>
      </c>
      <c r="E21">
        <v>128700000</v>
      </c>
      <c r="F21">
        <v>128700000</v>
      </c>
      <c r="G21">
        <v>128700000</v>
      </c>
      <c r="H21">
        <v>128700000</v>
      </c>
      <c r="I21">
        <v>128700000</v>
      </c>
    </row>
    <row r="22" spans="1:11" x14ac:dyDescent="0.25">
      <c r="A22" t="s">
        <v>35</v>
      </c>
      <c r="B22" t="s">
        <v>30</v>
      </c>
      <c r="D22">
        <v>46800000</v>
      </c>
      <c r="E22">
        <v>46800000</v>
      </c>
      <c r="F22">
        <v>46800000</v>
      </c>
      <c r="G22">
        <v>46800000</v>
      </c>
      <c r="H22">
        <v>46800000</v>
      </c>
      <c r="I22">
        <v>46800000</v>
      </c>
    </row>
    <row r="23" spans="1:11" x14ac:dyDescent="0.25">
      <c r="A23" t="s">
        <v>36</v>
      </c>
      <c r="B23" t="s">
        <v>30</v>
      </c>
      <c r="D23">
        <v>8436560999.999999</v>
      </c>
      <c r="E23">
        <v>16073469000</v>
      </c>
      <c r="F23">
        <v>26259068999.999996</v>
      </c>
      <c r="G23">
        <v>36740469000</v>
      </c>
      <c r="H23">
        <v>36740469000</v>
      </c>
      <c r="I23">
        <v>36740469000</v>
      </c>
    </row>
    <row r="24" spans="1:11" x14ac:dyDescent="0.25">
      <c r="A24" t="s">
        <v>27</v>
      </c>
      <c r="B24" t="s">
        <v>30</v>
      </c>
      <c r="D24">
        <v>8.4</v>
      </c>
      <c r="E24">
        <v>16</v>
      </c>
      <c r="F24">
        <v>26.3</v>
      </c>
      <c r="G24">
        <v>36.700000000000003</v>
      </c>
      <c r="H24">
        <v>36.700000000000003</v>
      </c>
      <c r="I24">
        <v>36.700000000000003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05D2-0B48-4FCC-92FB-919875D63609}">
  <dimension ref="A1:O55"/>
  <sheetViews>
    <sheetView workbookViewId="0">
      <selection activeCell="I21" sqref="I21"/>
    </sheetView>
  </sheetViews>
  <sheetFormatPr defaultRowHeight="15" x14ac:dyDescent="0.25"/>
  <cols>
    <col min="1" max="1" width="22.5703125" bestFit="1" customWidth="1"/>
    <col min="2" max="2" width="10.7109375" bestFit="1" customWidth="1"/>
    <col min="4" max="4" width="29.140625" customWidth="1"/>
    <col min="5" max="5" width="21.5703125" customWidth="1"/>
    <col min="6" max="6" width="11.28515625" bestFit="1" customWidth="1"/>
    <col min="7" max="7" width="22.5703125" bestFit="1" customWidth="1"/>
    <col min="8" max="8" width="22.5703125" customWidth="1"/>
    <col min="9" max="9" width="19.140625" bestFit="1" customWidth="1"/>
    <col min="10" max="10" width="22.28515625" bestFit="1" customWidth="1"/>
    <col min="11" max="11" width="15.28515625" bestFit="1" customWidth="1"/>
    <col min="12" max="12" width="13.85546875" bestFit="1" customWidth="1"/>
    <col min="13" max="13" width="17.7109375" bestFit="1" customWidth="1"/>
    <col min="14" max="14" width="21.85546875" bestFit="1" customWidth="1"/>
    <col min="15" max="15" width="5.5703125" bestFit="1" customWidth="1"/>
  </cols>
  <sheetData>
    <row r="1" spans="1:14" x14ac:dyDescent="0.25">
      <c r="A1" t="s">
        <v>2</v>
      </c>
      <c r="B1" s="1">
        <v>43830</v>
      </c>
    </row>
    <row r="2" spans="1:14" x14ac:dyDescent="0.25">
      <c r="A2" t="s">
        <v>3</v>
      </c>
      <c r="B2" s="1">
        <v>45291</v>
      </c>
    </row>
    <row r="5" spans="1:14" x14ac:dyDescent="0.25">
      <c r="B5" t="s">
        <v>61</v>
      </c>
      <c r="C5" t="s">
        <v>62</v>
      </c>
      <c r="E5" s="22" t="s">
        <v>64</v>
      </c>
      <c r="F5" s="22" t="s">
        <v>73</v>
      </c>
      <c r="G5" t="s">
        <v>75</v>
      </c>
      <c r="H5" t="s">
        <v>83</v>
      </c>
    </row>
    <row r="6" spans="1:14" x14ac:dyDescent="0.25">
      <c r="A6" s="19" t="s">
        <v>1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s="19" t="s">
        <v>81</v>
      </c>
      <c r="H6" s="19" t="s">
        <v>82</v>
      </c>
      <c r="I6" t="s">
        <v>63</v>
      </c>
      <c r="J6" t="s">
        <v>85</v>
      </c>
      <c r="K6" t="s">
        <v>65</v>
      </c>
      <c r="L6" t="s">
        <v>74</v>
      </c>
      <c r="M6" s="19" t="s">
        <v>84</v>
      </c>
      <c r="N6" s="19" t="s">
        <v>86</v>
      </c>
    </row>
    <row r="7" spans="1:14" x14ac:dyDescent="0.25">
      <c r="A7" s="1">
        <f>_xll.BDH(B5,"PX_LAST",$B$1,$B$2,"PER=M","cols=2;rows=49")</f>
        <v>43830</v>
      </c>
      <c r="B7" s="20">
        <v>28870</v>
      </c>
      <c r="C7" s="20">
        <f>_xll.BDH(C5,"PX_LAST",$B$1,$B$2,"PER=M","DTS=H","cols=1;rows=49")</f>
        <v>12900</v>
      </c>
      <c r="D7" s="21">
        <f t="shared" ref="D7:D43" si="0">B7+C7</f>
        <v>41770</v>
      </c>
      <c r="E7" s="2">
        <f>_xll.BDH(E$5,"PX_LAST",$B$1,$B$2,"PER=M", "Dts = H", ,"cols=1;rows=49")</f>
        <v>66</v>
      </c>
      <c r="F7" s="2">
        <f>_xll.BDH(F$5,"PX_LAST",$B$1,$B$2,"PER=M", "Dts = H", ,"cols=1;rows=49")</f>
        <v>61.06</v>
      </c>
      <c r="G7" s="2">
        <f>_xll.BDH(G$5,"PX_LAST",$B$1,$B$2,"PER=M", "Dts = H", ,"cols=1;rows=49")</f>
        <v>2.1890000000000001</v>
      </c>
      <c r="H7" s="2">
        <f>_xll.BDH(H$5,"PX_LAST",$B$1,$B$2,"PER=M", "Dts = H", ,"cols=1;rows=49")</f>
        <v>17.792000000000002</v>
      </c>
      <c r="K7" s="21"/>
    </row>
    <row r="8" spans="1:14" x14ac:dyDescent="0.25">
      <c r="A8" s="1">
        <v>43861</v>
      </c>
      <c r="B8" s="20">
        <v>28370</v>
      </c>
      <c r="C8" s="20">
        <v>12900</v>
      </c>
      <c r="D8" s="21">
        <f t="shared" si="0"/>
        <v>41270</v>
      </c>
      <c r="E8" s="2">
        <v>58.16</v>
      </c>
      <c r="F8">
        <v>51.56</v>
      </c>
      <c r="G8" s="2">
        <v>1.841</v>
      </c>
      <c r="H8" s="2">
        <v>16.914000000000001</v>
      </c>
      <c r="K8" s="21"/>
    </row>
    <row r="9" spans="1:14" x14ac:dyDescent="0.25">
      <c r="A9" s="1">
        <v>43890</v>
      </c>
      <c r="B9" s="20">
        <v>27910</v>
      </c>
      <c r="C9" s="20">
        <v>13100</v>
      </c>
      <c r="D9" s="21">
        <f t="shared" si="0"/>
        <v>41010</v>
      </c>
      <c r="E9" s="2">
        <v>50.52</v>
      </c>
      <c r="F9">
        <v>44.76</v>
      </c>
      <c r="G9" s="2">
        <v>1.6839999999999999</v>
      </c>
      <c r="H9" s="2">
        <v>17.334</v>
      </c>
      <c r="K9" s="21"/>
    </row>
    <row r="10" spans="1:14" x14ac:dyDescent="0.25">
      <c r="A10" s="1">
        <v>43921</v>
      </c>
      <c r="B10" s="20">
        <v>28630</v>
      </c>
      <c r="C10" s="20">
        <v>13000</v>
      </c>
      <c r="D10" s="21">
        <f t="shared" si="0"/>
        <v>41630</v>
      </c>
      <c r="E10" s="2">
        <v>22.74</v>
      </c>
      <c r="F10">
        <v>20.48</v>
      </c>
      <c r="G10" s="2">
        <v>1.64</v>
      </c>
      <c r="H10" s="2">
        <v>16.353999999999999</v>
      </c>
      <c r="K10" s="21"/>
    </row>
    <row r="11" spans="1:14" x14ac:dyDescent="0.25">
      <c r="A11" s="1">
        <v>43951</v>
      </c>
      <c r="B11" s="20">
        <v>30440</v>
      </c>
      <c r="C11" s="20">
        <v>12100</v>
      </c>
      <c r="D11" s="21">
        <f t="shared" si="0"/>
        <v>42540</v>
      </c>
      <c r="E11" s="2">
        <v>25.27</v>
      </c>
      <c r="F11">
        <v>18.84</v>
      </c>
      <c r="G11" s="2">
        <v>1.9490000000000001</v>
      </c>
      <c r="H11" s="2">
        <v>16.010999999999999</v>
      </c>
      <c r="K11" s="21"/>
    </row>
    <row r="12" spans="1:14" x14ac:dyDescent="0.25">
      <c r="A12" s="1">
        <v>43982</v>
      </c>
      <c r="B12" s="20">
        <v>24550</v>
      </c>
      <c r="C12" s="20">
        <v>11200</v>
      </c>
      <c r="D12" s="21">
        <f t="shared" si="0"/>
        <v>35750</v>
      </c>
      <c r="E12" s="2">
        <v>35.33</v>
      </c>
      <c r="F12">
        <v>35.49</v>
      </c>
      <c r="G12" s="2">
        <v>1.849</v>
      </c>
      <c r="H12" s="2">
        <v>15.936999999999999</v>
      </c>
      <c r="K12" s="21"/>
    </row>
    <row r="13" spans="1:14" x14ac:dyDescent="0.25">
      <c r="A13" s="1">
        <v>44012</v>
      </c>
      <c r="B13" s="20">
        <v>22530</v>
      </c>
      <c r="C13" s="20">
        <v>11000</v>
      </c>
      <c r="D13" s="21">
        <f t="shared" si="0"/>
        <v>33530</v>
      </c>
      <c r="E13" s="2">
        <v>41.15</v>
      </c>
      <c r="F13">
        <v>39.270000000000003</v>
      </c>
      <c r="G13" s="2">
        <v>1.7509999999999999</v>
      </c>
      <c r="H13" s="2">
        <v>16.416</v>
      </c>
      <c r="K13" s="21"/>
    </row>
    <row r="14" spans="1:14" x14ac:dyDescent="0.25">
      <c r="A14" s="1">
        <v>44043</v>
      </c>
      <c r="B14" s="20">
        <v>23870</v>
      </c>
      <c r="C14" s="20">
        <v>11000</v>
      </c>
      <c r="D14" s="21">
        <f t="shared" si="0"/>
        <v>34870</v>
      </c>
      <c r="E14" s="2">
        <v>43.3</v>
      </c>
      <c r="F14">
        <v>40.270000000000003</v>
      </c>
      <c r="G14" s="2">
        <v>1.7989999999999999</v>
      </c>
      <c r="H14" s="2">
        <v>15.867000000000001</v>
      </c>
      <c r="K14" s="21"/>
    </row>
    <row r="15" spans="1:14" x14ac:dyDescent="0.25">
      <c r="A15" s="1">
        <v>44074</v>
      </c>
      <c r="B15" s="20">
        <v>24390</v>
      </c>
      <c r="C15" s="20">
        <v>9700</v>
      </c>
      <c r="D15" s="21">
        <f t="shared" si="0"/>
        <v>34090</v>
      </c>
      <c r="E15" s="2">
        <v>45.28</v>
      </c>
      <c r="F15">
        <v>42.61</v>
      </c>
      <c r="G15" s="2">
        <v>2.63</v>
      </c>
      <c r="H15" s="2">
        <v>16.998000000000001</v>
      </c>
      <c r="K15" s="21"/>
    </row>
    <row r="16" spans="1:14" x14ac:dyDescent="0.25">
      <c r="A16" s="1">
        <v>44104</v>
      </c>
      <c r="B16" s="20">
        <v>24270</v>
      </c>
      <c r="C16" s="20">
        <v>10700</v>
      </c>
      <c r="D16" s="21">
        <f t="shared" si="0"/>
        <v>34970</v>
      </c>
      <c r="E16" s="2">
        <v>40.950000000000003</v>
      </c>
      <c r="F16">
        <v>40.22</v>
      </c>
      <c r="G16" s="2">
        <v>2.5270000000000001</v>
      </c>
      <c r="H16" s="2">
        <v>15.994999999999999</v>
      </c>
      <c r="K16" s="21"/>
    </row>
    <row r="17" spans="1:15" x14ac:dyDescent="0.25">
      <c r="A17" s="1">
        <v>44135</v>
      </c>
      <c r="B17" s="20">
        <v>24650</v>
      </c>
      <c r="C17" s="20">
        <v>10500</v>
      </c>
      <c r="D17" s="21">
        <f t="shared" si="0"/>
        <v>35150</v>
      </c>
      <c r="E17" s="2">
        <v>37.46</v>
      </c>
      <c r="F17">
        <v>35.79</v>
      </c>
      <c r="G17" s="2">
        <v>3.3540000000000001</v>
      </c>
      <c r="H17" s="2">
        <v>15.217000000000001</v>
      </c>
      <c r="K17" s="21"/>
    </row>
    <row r="18" spans="1:15" x14ac:dyDescent="0.25">
      <c r="A18" s="1">
        <v>44165</v>
      </c>
      <c r="B18" s="20">
        <v>25260</v>
      </c>
      <c r="C18" s="20">
        <v>11100</v>
      </c>
      <c r="D18" s="21">
        <f t="shared" si="0"/>
        <v>36360</v>
      </c>
      <c r="E18" s="2">
        <v>47.59</v>
      </c>
      <c r="F18">
        <v>45.34</v>
      </c>
      <c r="G18" s="2">
        <v>2.8820000000000001</v>
      </c>
      <c r="H18" s="2">
        <v>15.717000000000001</v>
      </c>
      <c r="K18" s="21"/>
    </row>
    <row r="19" spans="1:15" x14ac:dyDescent="0.25">
      <c r="A19" s="1">
        <v>44196</v>
      </c>
      <c r="B19" s="20">
        <v>25480</v>
      </c>
      <c r="C19" s="20">
        <v>11000</v>
      </c>
      <c r="D19" s="21">
        <f t="shared" si="0"/>
        <v>36480</v>
      </c>
      <c r="E19" s="2">
        <v>51.8</v>
      </c>
      <c r="F19">
        <v>48.52</v>
      </c>
      <c r="G19" s="2">
        <v>2.5390000000000001</v>
      </c>
      <c r="H19" s="2">
        <v>16.329999999999998</v>
      </c>
      <c r="I19" s="20">
        <v>100</v>
      </c>
      <c r="J19" s="20">
        <v>100</v>
      </c>
      <c r="K19" s="2">
        <f>(E19/E7-1) *100</f>
        <v>-21.515151515151519</v>
      </c>
      <c r="L19" s="2">
        <f t="shared" ref="L19" si="1">(F19/F7-1) *100</f>
        <v>-20.537176547658042</v>
      </c>
      <c r="M19" s="2">
        <f t="shared" ref="M19" si="2">(G19/G7-1) *100</f>
        <v>15.989036089538612</v>
      </c>
      <c r="N19" s="2">
        <f>(H19/H7-1) *100</f>
        <v>-8.2171762589928203</v>
      </c>
      <c r="O19" s="2"/>
    </row>
    <row r="20" spans="1:15" x14ac:dyDescent="0.25">
      <c r="A20" s="1">
        <v>44227</v>
      </c>
      <c r="B20" s="20">
        <v>25790</v>
      </c>
      <c r="C20" s="20">
        <v>10900</v>
      </c>
      <c r="D20" s="21">
        <f t="shared" si="0"/>
        <v>36690</v>
      </c>
      <c r="E20" s="2">
        <v>55.88</v>
      </c>
      <c r="F20">
        <v>52.2</v>
      </c>
      <c r="G20" s="2">
        <v>2.5640000000000001</v>
      </c>
      <c r="H20" s="2">
        <v>16.218</v>
      </c>
      <c r="I20" s="20">
        <f>I19*(B20/B19)</f>
        <v>101.21664050235479</v>
      </c>
      <c r="J20" s="20">
        <f>J19*(C20/C19)</f>
        <v>99.090909090909093</v>
      </c>
      <c r="K20" s="2">
        <f>(E20/E8-1) *100</f>
        <v>-3.9202200825309341</v>
      </c>
      <c r="L20" s="2">
        <f t="shared" ref="L20:N20" si="3">(F20/F8-1) *100</f>
        <v>1.2412723041117069</v>
      </c>
      <c r="M20" s="2">
        <f t="shared" si="3"/>
        <v>39.272134709397079</v>
      </c>
      <c r="N20" s="2">
        <f t="shared" si="3"/>
        <v>-4.1149343738914546</v>
      </c>
      <c r="O20" s="2"/>
    </row>
    <row r="21" spans="1:15" x14ac:dyDescent="0.25">
      <c r="A21" s="1">
        <v>44255</v>
      </c>
      <c r="B21" s="20">
        <v>25030</v>
      </c>
      <c r="C21" s="20">
        <v>10000</v>
      </c>
      <c r="D21" s="21">
        <f t="shared" si="0"/>
        <v>35030</v>
      </c>
      <c r="E21" s="2">
        <v>66.13</v>
      </c>
      <c r="F21">
        <v>61.5</v>
      </c>
      <c r="G21" s="2">
        <v>2.7709999999999999</v>
      </c>
      <c r="H21" s="2">
        <v>17.155999999999999</v>
      </c>
      <c r="I21" s="20">
        <f t="shared" ref="I21:I55" si="4">I20*(B21/B20)</f>
        <v>98.233908948194667</v>
      </c>
      <c r="J21" s="20">
        <f t="shared" ref="J21:J55" si="5">J20*(C21/C20)</f>
        <v>90.909090909090921</v>
      </c>
      <c r="K21" s="2">
        <f t="shared" ref="K21:K43" si="6">(E21/E9-1) *100</f>
        <v>30.898653998416449</v>
      </c>
      <c r="L21" s="2">
        <f t="shared" ref="L21:L43" si="7">(F21/F9-1) *100</f>
        <v>37.399463806970523</v>
      </c>
      <c r="M21" s="2">
        <f t="shared" ref="M21:M43" si="8">(G21/G9-1) *100</f>
        <v>64.548693586698349</v>
      </c>
      <c r="N21" s="2">
        <f t="shared" ref="N21:N43" si="9">(H21/H9-1) *100</f>
        <v>-1.0268835814007171</v>
      </c>
      <c r="O21" s="2"/>
    </row>
    <row r="22" spans="1:15" x14ac:dyDescent="0.25">
      <c r="A22" s="1">
        <v>44286</v>
      </c>
      <c r="B22" s="20">
        <v>25320</v>
      </c>
      <c r="C22" s="20">
        <v>11100</v>
      </c>
      <c r="D22" s="21">
        <f t="shared" si="0"/>
        <v>36420</v>
      </c>
      <c r="E22" s="2">
        <v>63.54</v>
      </c>
      <c r="F22">
        <v>59.16</v>
      </c>
      <c r="G22" s="2">
        <v>2.6080000000000001</v>
      </c>
      <c r="H22" s="2">
        <v>17.838999999999999</v>
      </c>
      <c r="I22" s="20">
        <f t="shared" si="4"/>
        <v>99.372056514913652</v>
      </c>
      <c r="J22" s="20">
        <f t="shared" si="5"/>
        <v>100.90909090909093</v>
      </c>
      <c r="K22" s="2">
        <f t="shared" si="6"/>
        <v>179.41952506596306</v>
      </c>
      <c r="L22" s="2">
        <f t="shared" si="7"/>
        <v>188.86718749999994</v>
      </c>
      <c r="M22" s="2">
        <f t="shared" si="8"/>
        <v>59.024390243902445</v>
      </c>
      <c r="N22" s="2">
        <f t="shared" si="9"/>
        <v>9.0803473156414238</v>
      </c>
      <c r="O22" s="2"/>
    </row>
    <row r="23" spans="1:15" x14ac:dyDescent="0.25">
      <c r="A23" s="1">
        <v>44316</v>
      </c>
      <c r="B23" s="20">
        <v>25240</v>
      </c>
      <c r="C23" s="20">
        <v>10900</v>
      </c>
      <c r="D23" s="21">
        <f t="shared" si="0"/>
        <v>36140</v>
      </c>
      <c r="E23" s="2">
        <v>67.25</v>
      </c>
      <c r="F23">
        <v>63.58</v>
      </c>
      <c r="G23" s="2">
        <v>2.931</v>
      </c>
      <c r="H23" s="2">
        <v>18.530999999999999</v>
      </c>
      <c r="I23" s="20">
        <f t="shared" si="4"/>
        <v>99.058084772370478</v>
      </c>
      <c r="J23" s="20">
        <f t="shared" si="5"/>
        <v>99.090909090909108</v>
      </c>
      <c r="K23" s="2">
        <f t="shared" si="6"/>
        <v>166.12584091808472</v>
      </c>
      <c r="L23" s="2">
        <f t="shared" si="7"/>
        <v>237.47346072186835</v>
      </c>
      <c r="M23" s="2">
        <f t="shared" si="8"/>
        <v>50.384812724474081</v>
      </c>
      <c r="N23" s="2">
        <f t="shared" si="9"/>
        <v>15.739179314221463</v>
      </c>
      <c r="O23" s="2"/>
    </row>
    <row r="24" spans="1:15" x14ac:dyDescent="0.25">
      <c r="A24" s="1">
        <v>44347</v>
      </c>
      <c r="B24" s="20">
        <v>25610</v>
      </c>
      <c r="C24" s="20">
        <v>10800</v>
      </c>
      <c r="D24" s="21">
        <f t="shared" si="0"/>
        <v>36410</v>
      </c>
      <c r="E24" s="2">
        <v>69.319999999999993</v>
      </c>
      <c r="F24">
        <v>66.319999999999993</v>
      </c>
      <c r="G24" s="2">
        <v>2.9860000000000002</v>
      </c>
      <c r="H24" s="2">
        <v>18.82</v>
      </c>
      <c r="I24" s="20">
        <f t="shared" si="4"/>
        <v>100.51020408163265</v>
      </c>
      <c r="J24" s="20">
        <f t="shared" si="5"/>
        <v>98.181818181818201</v>
      </c>
      <c r="K24" s="2">
        <f t="shared" si="6"/>
        <v>96.207189357486556</v>
      </c>
      <c r="L24" s="2">
        <f t="shared" si="7"/>
        <v>86.869540715694527</v>
      </c>
      <c r="M24" s="2">
        <f t="shared" si="8"/>
        <v>61.492698756084387</v>
      </c>
      <c r="N24" s="2">
        <f t="shared" si="9"/>
        <v>18.089979293468026</v>
      </c>
      <c r="O24" s="2"/>
    </row>
    <row r="25" spans="1:15" x14ac:dyDescent="0.25">
      <c r="A25" s="1">
        <v>44377</v>
      </c>
      <c r="B25" s="20">
        <v>26400</v>
      </c>
      <c r="C25" s="20">
        <v>11100</v>
      </c>
      <c r="D25" s="21">
        <f t="shared" si="0"/>
        <v>37500</v>
      </c>
      <c r="E25" s="2">
        <v>75.13</v>
      </c>
      <c r="F25">
        <v>73.47</v>
      </c>
      <c r="G25" s="2">
        <v>3.65</v>
      </c>
      <c r="H25" s="2">
        <v>19.902000000000001</v>
      </c>
      <c r="I25" s="20">
        <f t="shared" si="4"/>
        <v>103.61067503924646</v>
      </c>
      <c r="J25" s="20">
        <f t="shared" si="5"/>
        <v>100.90909090909092</v>
      </c>
      <c r="K25" s="2">
        <f t="shared" si="6"/>
        <v>82.575941676792212</v>
      </c>
      <c r="L25" s="2">
        <f t="shared" si="7"/>
        <v>87.089381207028254</v>
      </c>
      <c r="M25" s="2">
        <f t="shared" si="8"/>
        <v>108.45231296402056</v>
      </c>
      <c r="N25" s="2">
        <f t="shared" si="9"/>
        <v>21.235380116959067</v>
      </c>
      <c r="O25" s="2"/>
    </row>
    <row r="26" spans="1:15" x14ac:dyDescent="0.25">
      <c r="A26" s="1">
        <v>44408</v>
      </c>
      <c r="B26" s="20">
        <v>26820</v>
      </c>
      <c r="C26" s="20">
        <v>11200</v>
      </c>
      <c r="D26" s="21">
        <f t="shared" si="0"/>
        <v>38020</v>
      </c>
      <c r="E26" s="2">
        <v>76.33</v>
      </c>
      <c r="F26">
        <v>73.95</v>
      </c>
      <c r="G26" s="2">
        <v>3.9140000000000001</v>
      </c>
      <c r="H26" s="2">
        <v>20.417999999999999</v>
      </c>
      <c r="I26" s="20">
        <f t="shared" si="4"/>
        <v>105.25902668759811</v>
      </c>
      <c r="J26" s="20">
        <f t="shared" si="5"/>
        <v>101.81818181818183</v>
      </c>
      <c r="K26" s="2">
        <f t="shared" si="6"/>
        <v>76.281755196304871</v>
      </c>
      <c r="L26" s="2">
        <f t="shared" si="7"/>
        <v>83.635460640675447</v>
      </c>
      <c r="M26" s="2">
        <f t="shared" si="8"/>
        <v>117.56531406336856</v>
      </c>
      <c r="N26" s="2">
        <f t="shared" si="9"/>
        <v>28.682170542635642</v>
      </c>
      <c r="O26" s="2"/>
    </row>
    <row r="27" spans="1:15" x14ac:dyDescent="0.25">
      <c r="A27" s="1">
        <v>44439</v>
      </c>
      <c r="B27" s="20">
        <v>27130</v>
      </c>
      <c r="C27" s="20">
        <v>11500</v>
      </c>
      <c r="D27" s="21">
        <f t="shared" si="0"/>
        <v>38630</v>
      </c>
      <c r="E27" s="2">
        <v>72.989999999999995</v>
      </c>
      <c r="F27">
        <v>68.5</v>
      </c>
      <c r="G27" s="2">
        <v>4.3769999999999998</v>
      </c>
      <c r="H27" s="2">
        <v>22.846</v>
      </c>
      <c r="I27" s="20">
        <f t="shared" si="4"/>
        <v>106.4756671899529</v>
      </c>
      <c r="J27" s="20">
        <f t="shared" si="5"/>
        <v>104.54545454545455</v>
      </c>
      <c r="K27" s="2">
        <f t="shared" si="6"/>
        <v>61.196996466431088</v>
      </c>
      <c r="L27" s="2">
        <f t="shared" si="7"/>
        <v>60.760384886176965</v>
      </c>
      <c r="M27" s="2">
        <f t="shared" si="8"/>
        <v>66.42585551330798</v>
      </c>
      <c r="N27" s="2">
        <f t="shared" si="9"/>
        <v>34.404047535004104</v>
      </c>
      <c r="O27" s="2"/>
    </row>
    <row r="28" spans="1:15" x14ac:dyDescent="0.25">
      <c r="A28" s="1">
        <v>44469</v>
      </c>
      <c r="B28" s="20">
        <v>27440</v>
      </c>
      <c r="C28" s="20">
        <v>11100</v>
      </c>
      <c r="D28" s="21">
        <f t="shared" si="0"/>
        <v>38540</v>
      </c>
      <c r="E28" s="2">
        <v>78.52</v>
      </c>
      <c r="F28">
        <v>75.03</v>
      </c>
      <c r="G28" s="2">
        <v>5.867</v>
      </c>
      <c r="H28" s="2">
        <v>28.94</v>
      </c>
      <c r="I28" s="20">
        <f t="shared" si="4"/>
        <v>107.69230769230768</v>
      </c>
      <c r="J28" s="20">
        <f t="shared" si="5"/>
        <v>100.90909090909091</v>
      </c>
      <c r="K28" s="2">
        <f t="shared" si="6"/>
        <v>91.746031746031733</v>
      </c>
      <c r="L28" s="2">
        <f t="shared" si="7"/>
        <v>86.548980606663363</v>
      </c>
      <c r="M28" s="2">
        <f t="shared" si="8"/>
        <v>132.17253660466955</v>
      </c>
      <c r="N28" s="2">
        <f t="shared" si="9"/>
        <v>80.931541106595844</v>
      </c>
      <c r="O28" s="2"/>
    </row>
    <row r="29" spans="1:15" x14ac:dyDescent="0.25">
      <c r="A29" s="1">
        <v>44500</v>
      </c>
      <c r="B29" s="20">
        <v>27650</v>
      </c>
      <c r="C29" s="20">
        <v>11500</v>
      </c>
      <c r="D29" s="21">
        <f t="shared" si="0"/>
        <v>39150</v>
      </c>
      <c r="E29" s="2">
        <v>84.38</v>
      </c>
      <c r="F29">
        <v>83.57</v>
      </c>
      <c r="G29" s="2">
        <v>5.4260000000000002</v>
      </c>
      <c r="H29" s="2">
        <v>29.231999999999999</v>
      </c>
      <c r="I29" s="20">
        <f t="shared" si="4"/>
        <v>108.5164835164835</v>
      </c>
      <c r="J29" s="20">
        <f t="shared" si="5"/>
        <v>104.54545454545455</v>
      </c>
      <c r="K29" s="2">
        <f t="shared" si="6"/>
        <v>125.25360384410034</v>
      </c>
      <c r="L29" s="2">
        <f t="shared" si="7"/>
        <v>133.50097792679517</v>
      </c>
      <c r="M29" s="2">
        <f t="shared" si="8"/>
        <v>61.776982707215254</v>
      </c>
      <c r="N29" s="2">
        <f t="shared" si="9"/>
        <v>92.100939738450421</v>
      </c>
      <c r="O29" s="2"/>
    </row>
    <row r="30" spans="1:15" x14ac:dyDescent="0.25">
      <c r="A30" s="1">
        <v>44530</v>
      </c>
      <c r="B30" s="20">
        <v>28000</v>
      </c>
      <c r="C30" s="20">
        <v>11600</v>
      </c>
      <c r="D30" s="21">
        <f t="shared" si="0"/>
        <v>39600</v>
      </c>
      <c r="E30" s="2">
        <v>70.569999999999993</v>
      </c>
      <c r="F30">
        <v>66.180000000000007</v>
      </c>
      <c r="G30" s="2">
        <v>4.5670000000000002</v>
      </c>
      <c r="H30" s="2">
        <v>32.213999999999999</v>
      </c>
      <c r="I30" s="20">
        <f t="shared" si="4"/>
        <v>109.89010989010988</v>
      </c>
      <c r="J30" s="20">
        <f t="shared" si="5"/>
        <v>105.45454545454545</v>
      </c>
      <c r="K30" s="2">
        <f t="shared" si="6"/>
        <v>48.287455347762112</v>
      </c>
      <c r="L30" s="2">
        <f t="shared" si="7"/>
        <v>45.963828848698718</v>
      </c>
      <c r="M30" s="2">
        <f t="shared" si="8"/>
        <v>58.466342817487856</v>
      </c>
      <c r="N30" s="2">
        <f t="shared" si="9"/>
        <v>104.96277915632754</v>
      </c>
      <c r="O30" s="2"/>
    </row>
    <row r="31" spans="1:15" x14ac:dyDescent="0.25">
      <c r="A31" s="1">
        <v>44561</v>
      </c>
      <c r="B31" s="20">
        <v>28090</v>
      </c>
      <c r="C31" s="20">
        <v>11800</v>
      </c>
      <c r="D31" s="21">
        <f t="shared" si="0"/>
        <v>39890</v>
      </c>
      <c r="E31" s="2">
        <v>77.78</v>
      </c>
      <c r="F31">
        <v>75.209999999999994</v>
      </c>
      <c r="G31" s="2">
        <v>3.73</v>
      </c>
      <c r="H31" s="2">
        <v>35.244999999999997</v>
      </c>
      <c r="I31" s="20">
        <f t="shared" si="4"/>
        <v>110.24332810047093</v>
      </c>
      <c r="J31" s="20">
        <f t="shared" si="5"/>
        <v>107.27272727272727</v>
      </c>
      <c r="K31" s="2">
        <f t="shared" si="6"/>
        <v>50.154440154440174</v>
      </c>
      <c r="L31" s="2">
        <f t="shared" si="7"/>
        <v>55.008244023083243</v>
      </c>
      <c r="M31" s="2">
        <f t="shared" si="8"/>
        <v>46.908231587239072</v>
      </c>
      <c r="N31" s="2">
        <f t="shared" si="9"/>
        <v>115.82976117575016</v>
      </c>
      <c r="O31" s="2"/>
    </row>
    <row r="32" spans="1:15" x14ac:dyDescent="0.25">
      <c r="A32" s="1">
        <v>44592</v>
      </c>
      <c r="B32" s="20">
        <v>28170</v>
      </c>
      <c r="C32" s="20">
        <v>11500</v>
      </c>
      <c r="D32" s="21">
        <f t="shared" si="0"/>
        <v>39670</v>
      </c>
      <c r="E32" s="2">
        <v>91.21</v>
      </c>
      <c r="F32">
        <v>88.15</v>
      </c>
      <c r="G32" s="2">
        <v>4.8739999999999997</v>
      </c>
      <c r="H32" s="2">
        <v>46.454999999999998</v>
      </c>
      <c r="I32" s="20">
        <f t="shared" si="4"/>
        <v>110.55729984301409</v>
      </c>
      <c r="J32" s="20">
        <f t="shared" si="5"/>
        <v>104.54545454545453</v>
      </c>
      <c r="K32" s="2">
        <f t="shared" si="6"/>
        <v>63.224767358625613</v>
      </c>
      <c r="L32" s="2">
        <f t="shared" si="7"/>
        <v>68.869731800766274</v>
      </c>
      <c r="M32" s="2">
        <f t="shared" si="8"/>
        <v>90.093603744149746</v>
      </c>
      <c r="N32" s="2">
        <f t="shared" si="9"/>
        <v>186.440991490936</v>
      </c>
      <c r="O32" s="2"/>
    </row>
    <row r="33" spans="1:15" x14ac:dyDescent="0.25">
      <c r="A33" s="1">
        <v>44620</v>
      </c>
      <c r="B33" s="20">
        <v>28510</v>
      </c>
      <c r="C33" s="20">
        <v>11600</v>
      </c>
      <c r="D33" s="21">
        <f t="shared" si="0"/>
        <v>40110</v>
      </c>
      <c r="E33" s="2">
        <v>100.99</v>
      </c>
      <c r="F33">
        <v>95.72</v>
      </c>
      <c r="G33" s="2">
        <v>4.4020000000000001</v>
      </c>
      <c r="H33" s="2">
        <v>50.85</v>
      </c>
      <c r="I33" s="20">
        <f t="shared" si="4"/>
        <v>111.89167974882257</v>
      </c>
      <c r="J33" s="20">
        <f t="shared" si="5"/>
        <v>105.45454545454544</v>
      </c>
      <c r="K33" s="2">
        <f t="shared" si="6"/>
        <v>52.714350521699686</v>
      </c>
      <c r="L33" s="2">
        <f t="shared" si="7"/>
        <v>55.642276422764226</v>
      </c>
      <c r="M33" s="2">
        <f t="shared" si="8"/>
        <v>58.859617466618566</v>
      </c>
      <c r="N33" s="2">
        <f t="shared" si="9"/>
        <v>196.39776171601775</v>
      </c>
      <c r="O33" s="2"/>
    </row>
    <row r="34" spans="1:15" x14ac:dyDescent="0.25">
      <c r="A34" s="1">
        <v>44651</v>
      </c>
      <c r="B34" s="20">
        <v>28690</v>
      </c>
      <c r="C34" s="20">
        <v>11700</v>
      </c>
      <c r="D34" s="21">
        <f t="shared" si="0"/>
        <v>40390</v>
      </c>
      <c r="E34" s="2">
        <v>107.91</v>
      </c>
      <c r="F34">
        <v>100.28</v>
      </c>
      <c r="G34" s="2">
        <v>5.6420000000000003</v>
      </c>
      <c r="H34" s="2">
        <v>54.753999999999998</v>
      </c>
      <c r="I34" s="20">
        <f t="shared" si="4"/>
        <v>112.5981161695447</v>
      </c>
      <c r="J34" s="20">
        <f t="shared" si="5"/>
        <v>106.36363636363635</v>
      </c>
      <c r="K34" s="2">
        <f t="shared" si="6"/>
        <v>69.830028328611888</v>
      </c>
      <c r="L34" s="2">
        <f t="shared" si="7"/>
        <v>69.506423258958776</v>
      </c>
      <c r="M34" s="2">
        <f t="shared" si="8"/>
        <v>116.33435582822086</v>
      </c>
      <c r="N34" s="2">
        <f t="shared" si="9"/>
        <v>206.9342451931162</v>
      </c>
      <c r="O34" s="2"/>
    </row>
    <row r="35" spans="1:15" x14ac:dyDescent="0.25">
      <c r="A35" s="1">
        <v>44681</v>
      </c>
      <c r="B35" s="20">
        <v>28720</v>
      </c>
      <c r="C35" s="20">
        <v>11900</v>
      </c>
      <c r="D35" s="21">
        <f t="shared" si="0"/>
        <v>40620</v>
      </c>
      <c r="E35" s="2">
        <v>109.34</v>
      </c>
      <c r="F35">
        <v>104.69</v>
      </c>
      <c r="G35" s="2">
        <v>7.2439999999999998</v>
      </c>
      <c r="H35" s="2">
        <v>71.837999999999994</v>
      </c>
      <c r="I35" s="20">
        <f t="shared" si="4"/>
        <v>112.71585557299839</v>
      </c>
      <c r="J35" s="20">
        <f t="shared" si="5"/>
        <v>108.18181818181816</v>
      </c>
      <c r="K35" s="2">
        <f t="shared" si="6"/>
        <v>62.587360594795548</v>
      </c>
      <c r="L35" s="2">
        <f t="shared" si="7"/>
        <v>64.658697703680403</v>
      </c>
      <c r="M35" s="2">
        <f t="shared" si="8"/>
        <v>147.15114295462297</v>
      </c>
      <c r="N35" s="2">
        <f t="shared" si="9"/>
        <v>287.66391452161247</v>
      </c>
      <c r="O35" s="2"/>
    </row>
    <row r="36" spans="1:15" x14ac:dyDescent="0.25">
      <c r="A36" s="1">
        <v>44712</v>
      </c>
      <c r="B36" s="20">
        <v>28720</v>
      </c>
      <c r="C36" s="20">
        <v>11900</v>
      </c>
      <c r="D36" s="21">
        <f t="shared" si="0"/>
        <v>40620</v>
      </c>
      <c r="E36" s="2">
        <v>122.84</v>
      </c>
      <c r="F36">
        <v>114.67</v>
      </c>
      <c r="G36" s="2">
        <v>8.1449999999999996</v>
      </c>
      <c r="H36" s="2">
        <v>73.558999999999997</v>
      </c>
      <c r="I36" s="20">
        <f t="shared" si="4"/>
        <v>112.71585557299839</v>
      </c>
      <c r="J36" s="20">
        <f t="shared" si="5"/>
        <v>108.18181818181816</v>
      </c>
      <c r="K36" s="2">
        <f t="shared" si="6"/>
        <v>77.207155222158136</v>
      </c>
      <c r="L36" s="2">
        <f t="shared" si="7"/>
        <v>72.904101326899905</v>
      </c>
      <c r="M36" s="2">
        <f t="shared" si="8"/>
        <v>172.77294038847955</v>
      </c>
      <c r="N36" s="2">
        <f t="shared" si="9"/>
        <v>290.85547290116892</v>
      </c>
      <c r="O36" s="2"/>
    </row>
    <row r="37" spans="1:15" x14ac:dyDescent="0.25">
      <c r="A37" s="1">
        <v>44742</v>
      </c>
      <c r="B37" s="20">
        <v>28780</v>
      </c>
      <c r="C37" s="20">
        <v>12100</v>
      </c>
      <c r="D37" s="21">
        <f t="shared" si="0"/>
        <v>40880</v>
      </c>
      <c r="E37" s="2">
        <v>114.81</v>
      </c>
      <c r="F37">
        <v>105.76</v>
      </c>
      <c r="G37" s="2">
        <v>5.4240000000000004</v>
      </c>
      <c r="H37" s="2">
        <v>87.397000000000006</v>
      </c>
      <c r="I37" s="20">
        <f t="shared" si="4"/>
        <v>112.95133437990577</v>
      </c>
      <c r="J37" s="20">
        <f t="shared" si="5"/>
        <v>109.99999999999997</v>
      </c>
      <c r="K37" s="2">
        <f t="shared" si="6"/>
        <v>52.815120457873022</v>
      </c>
      <c r="L37" s="2">
        <f t="shared" si="7"/>
        <v>43.949911528515038</v>
      </c>
      <c r="M37" s="2">
        <f t="shared" si="8"/>
        <v>48.602739726027423</v>
      </c>
      <c r="N37" s="2">
        <f t="shared" si="9"/>
        <v>339.13677017385186</v>
      </c>
      <c r="O37" s="2"/>
    </row>
    <row r="38" spans="1:15" x14ac:dyDescent="0.25">
      <c r="A38" s="1">
        <v>44773</v>
      </c>
      <c r="B38" s="20">
        <v>29050</v>
      </c>
      <c r="C38" s="20">
        <v>12100</v>
      </c>
      <c r="D38" s="21">
        <f t="shared" si="0"/>
        <v>41150</v>
      </c>
      <c r="E38" s="2">
        <v>110.01</v>
      </c>
      <c r="F38">
        <v>98.62</v>
      </c>
      <c r="G38" s="2">
        <v>8.2289999999999992</v>
      </c>
      <c r="H38" s="2">
        <v>119.477</v>
      </c>
      <c r="I38" s="20">
        <f t="shared" si="4"/>
        <v>114.01098901098899</v>
      </c>
      <c r="J38" s="20">
        <f t="shared" si="5"/>
        <v>109.99999999999997</v>
      </c>
      <c r="K38" s="2">
        <f t="shared" si="6"/>
        <v>44.124197563212377</v>
      </c>
      <c r="L38" s="2">
        <f t="shared" si="7"/>
        <v>33.36037863421231</v>
      </c>
      <c r="M38" s="2">
        <f t="shared" si="8"/>
        <v>110.24527337761879</v>
      </c>
      <c r="N38" s="2">
        <f t="shared" si="9"/>
        <v>485.1552551670095</v>
      </c>
      <c r="O38" s="2"/>
    </row>
    <row r="39" spans="1:15" x14ac:dyDescent="0.25">
      <c r="A39" s="1">
        <v>44804</v>
      </c>
      <c r="B39" s="20">
        <v>29660</v>
      </c>
      <c r="C39" s="20">
        <v>12100</v>
      </c>
      <c r="D39" s="21">
        <f t="shared" si="0"/>
        <v>41760</v>
      </c>
      <c r="E39" s="2">
        <v>96.49</v>
      </c>
      <c r="F39">
        <v>89.55</v>
      </c>
      <c r="G39" s="2">
        <v>9.1270000000000007</v>
      </c>
      <c r="H39" s="2">
        <v>166.267</v>
      </c>
      <c r="I39" s="20">
        <f t="shared" si="4"/>
        <v>116.40502354788067</v>
      </c>
      <c r="J39" s="20">
        <f t="shared" si="5"/>
        <v>109.99999999999997</v>
      </c>
      <c r="K39" s="2">
        <f t="shared" si="6"/>
        <v>32.196191259076578</v>
      </c>
      <c r="L39" s="2">
        <f t="shared" si="7"/>
        <v>30.729927007299263</v>
      </c>
      <c r="M39" s="2">
        <f t="shared" si="8"/>
        <v>108.52181859721273</v>
      </c>
      <c r="N39" s="2">
        <f t="shared" si="9"/>
        <v>627.77291429571915</v>
      </c>
      <c r="O39" s="2"/>
    </row>
    <row r="40" spans="1:15" x14ac:dyDescent="0.25">
      <c r="A40" s="1">
        <v>44834</v>
      </c>
      <c r="B40" s="20">
        <v>29950</v>
      </c>
      <c r="C40" s="20">
        <v>12000</v>
      </c>
      <c r="D40" s="21">
        <f t="shared" si="0"/>
        <v>41950</v>
      </c>
      <c r="E40" s="2">
        <v>87.96</v>
      </c>
      <c r="F40">
        <v>79.489999999999995</v>
      </c>
      <c r="G40" s="2">
        <v>6.766</v>
      </c>
      <c r="H40" s="2">
        <v>171.142</v>
      </c>
      <c r="I40" s="20">
        <f t="shared" si="4"/>
        <v>117.54317111459966</v>
      </c>
      <c r="J40" s="20">
        <f t="shared" si="5"/>
        <v>109.09090909090907</v>
      </c>
      <c r="K40" s="2">
        <f t="shared" si="6"/>
        <v>12.022414671421288</v>
      </c>
      <c r="L40" s="2">
        <f t="shared" si="7"/>
        <v>5.9442889510862296</v>
      </c>
      <c r="M40" s="2">
        <f t="shared" si="8"/>
        <v>15.322993011760699</v>
      </c>
      <c r="N40" s="2">
        <f t="shared" si="9"/>
        <v>491.36834830684171</v>
      </c>
      <c r="O40" s="2"/>
    </row>
    <row r="41" spans="1:15" x14ac:dyDescent="0.25">
      <c r="A41" s="1">
        <v>44865</v>
      </c>
      <c r="B41" s="20">
        <v>29840</v>
      </c>
      <c r="C41" s="20">
        <v>11900</v>
      </c>
      <c r="D41" s="21">
        <f t="shared" si="0"/>
        <v>41740</v>
      </c>
      <c r="E41" s="2">
        <v>94.83</v>
      </c>
      <c r="F41">
        <v>86.53</v>
      </c>
      <c r="G41" s="2">
        <v>6.3550000000000004</v>
      </c>
      <c r="H41" s="2">
        <v>127.087</v>
      </c>
      <c r="I41" s="20">
        <f t="shared" si="4"/>
        <v>117.1114599686028</v>
      </c>
      <c r="J41" s="20">
        <f t="shared" si="5"/>
        <v>108.18181818181816</v>
      </c>
      <c r="K41" s="2">
        <f t="shared" si="6"/>
        <v>12.384451291775299</v>
      </c>
      <c r="L41" s="2">
        <f t="shared" si="7"/>
        <v>3.5419408878784253</v>
      </c>
      <c r="M41" s="2">
        <f t="shared" si="8"/>
        <v>17.121267969037966</v>
      </c>
      <c r="N41" s="2">
        <f t="shared" si="9"/>
        <v>334.75301039956219</v>
      </c>
      <c r="O41" s="2"/>
    </row>
    <row r="42" spans="1:15" x14ac:dyDescent="0.25">
      <c r="A42" s="1">
        <v>44895</v>
      </c>
      <c r="B42" s="20">
        <v>28990</v>
      </c>
      <c r="C42" s="20">
        <v>12100</v>
      </c>
      <c r="D42" s="21">
        <f t="shared" si="0"/>
        <v>41090</v>
      </c>
      <c r="E42" s="2">
        <v>85.43</v>
      </c>
      <c r="F42">
        <v>80.55</v>
      </c>
      <c r="G42" s="2">
        <v>6.93</v>
      </c>
      <c r="H42" s="2">
        <v>140.422</v>
      </c>
      <c r="I42" s="20">
        <f t="shared" si="4"/>
        <v>113.7755102040816</v>
      </c>
      <c r="J42" s="20">
        <f t="shared" si="5"/>
        <v>109.99999999999997</v>
      </c>
      <c r="K42" s="2">
        <f t="shared" si="6"/>
        <v>21.057106419158302</v>
      </c>
      <c r="L42" s="2">
        <f t="shared" si="7"/>
        <v>21.713508612873955</v>
      </c>
      <c r="M42" s="2">
        <f t="shared" si="8"/>
        <v>51.74074885044886</v>
      </c>
      <c r="N42" s="2">
        <f t="shared" si="9"/>
        <v>335.90364437822063</v>
      </c>
      <c r="O42" s="2"/>
    </row>
    <row r="43" spans="1:15" x14ac:dyDescent="0.25">
      <c r="A43" s="1">
        <v>44926</v>
      </c>
      <c r="B43" s="20">
        <v>29180</v>
      </c>
      <c r="C43" s="20">
        <v>12100</v>
      </c>
      <c r="D43" s="21">
        <f t="shared" si="0"/>
        <v>41280</v>
      </c>
      <c r="E43" s="2">
        <v>85.91</v>
      </c>
      <c r="F43">
        <v>80.260000000000005</v>
      </c>
      <c r="G43" s="2">
        <v>4.4749999999999996</v>
      </c>
      <c r="H43" s="2">
        <v>83.787999999999997</v>
      </c>
      <c r="I43" s="20">
        <f t="shared" si="4"/>
        <v>114.52119309262164</v>
      </c>
      <c r="J43" s="20">
        <f t="shared" si="5"/>
        <v>109.99999999999997</v>
      </c>
      <c r="K43" s="2">
        <f t="shared" si="6"/>
        <v>10.452558498328624</v>
      </c>
      <c r="L43" s="2">
        <f t="shared" si="7"/>
        <v>6.714532641935933</v>
      </c>
      <c r="M43" s="2">
        <f t="shared" si="8"/>
        <v>19.973190348525449</v>
      </c>
      <c r="N43" s="2">
        <f t="shared" si="9"/>
        <v>137.73017449283586</v>
      </c>
      <c r="O43" s="2"/>
    </row>
    <row r="44" spans="1:15" x14ac:dyDescent="0.25">
      <c r="A44" s="1">
        <v>44957</v>
      </c>
      <c r="B44">
        <v>29120</v>
      </c>
      <c r="C44">
        <v>12200</v>
      </c>
      <c r="E44">
        <v>84.49</v>
      </c>
      <c r="F44">
        <v>78.87</v>
      </c>
      <c r="G44">
        <v>2.6840000000000002</v>
      </c>
      <c r="H44">
        <v>69.277000000000001</v>
      </c>
      <c r="I44" s="20">
        <f t="shared" si="4"/>
        <v>114.28571428571426</v>
      </c>
      <c r="J44" s="20">
        <f t="shared" si="5"/>
        <v>110.90909090909088</v>
      </c>
      <c r="K44" s="2">
        <f t="shared" ref="K44:K55" si="10">(E44/E32-1) *100</f>
        <v>-7.3676132003069883</v>
      </c>
      <c r="L44" s="2">
        <f t="shared" ref="L44:L55" si="11">(F44/F32-1) *100</f>
        <v>-10.527509926262058</v>
      </c>
      <c r="M44" s="2">
        <f t="shared" ref="M44:M55" si="12">(G44/G32-1) *100</f>
        <v>-44.932293803857192</v>
      </c>
      <c r="N44" s="2">
        <f t="shared" ref="N44:N55" si="13">(H44/H32-1) *100</f>
        <v>49.127112259175561</v>
      </c>
    </row>
    <row r="45" spans="1:15" x14ac:dyDescent="0.25">
      <c r="A45" s="1">
        <v>44985</v>
      </c>
      <c r="B45">
        <v>29240</v>
      </c>
      <c r="C45">
        <v>12300</v>
      </c>
      <c r="E45">
        <v>83.89</v>
      </c>
      <c r="F45">
        <v>77.05</v>
      </c>
      <c r="G45">
        <v>2.7469999999999999</v>
      </c>
      <c r="H45">
        <v>56.783000000000001</v>
      </c>
      <c r="I45" s="20">
        <f t="shared" si="4"/>
        <v>114.75667189952902</v>
      </c>
      <c r="J45" s="20">
        <f t="shared" si="5"/>
        <v>111.81818181818177</v>
      </c>
      <c r="K45" s="2">
        <f t="shared" si="10"/>
        <v>-16.932369541538762</v>
      </c>
      <c r="L45" s="2">
        <f t="shared" si="11"/>
        <v>-19.5048056832428</v>
      </c>
      <c r="M45" s="2">
        <f t="shared" si="12"/>
        <v>-37.59654702407996</v>
      </c>
      <c r="N45" s="2">
        <f t="shared" si="13"/>
        <v>11.667649950835802</v>
      </c>
    </row>
    <row r="46" spans="1:15" x14ac:dyDescent="0.25">
      <c r="A46" s="1">
        <v>45016</v>
      </c>
      <c r="B46">
        <v>29110</v>
      </c>
      <c r="C46">
        <v>12200</v>
      </c>
      <c r="E46">
        <v>79.77</v>
      </c>
      <c r="F46">
        <v>75.67</v>
      </c>
      <c r="G46">
        <v>2.2160000000000002</v>
      </c>
      <c r="H46">
        <v>60.201000000000001</v>
      </c>
      <c r="I46" s="20">
        <f t="shared" si="4"/>
        <v>114.24646781789637</v>
      </c>
      <c r="J46" s="20">
        <f t="shared" si="5"/>
        <v>110.90909090909085</v>
      </c>
      <c r="K46" s="2">
        <f t="shared" si="10"/>
        <v>-26.077286627745345</v>
      </c>
      <c r="L46" s="2">
        <f t="shared" si="11"/>
        <v>-24.541284403669728</v>
      </c>
      <c r="M46" s="2">
        <f t="shared" si="12"/>
        <v>-60.723147819922005</v>
      </c>
      <c r="N46" s="2">
        <f t="shared" si="13"/>
        <v>9.9481316433502656</v>
      </c>
    </row>
    <row r="47" spans="1:15" x14ac:dyDescent="0.25">
      <c r="A47" s="1">
        <v>45046</v>
      </c>
      <c r="B47">
        <v>28760</v>
      </c>
      <c r="C47">
        <v>12300</v>
      </c>
      <c r="E47">
        <v>79.540000000000006</v>
      </c>
      <c r="F47">
        <v>76.78</v>
      </c>
      <c r="G47">
        <v>2.41</v>
      </c>
      <c r="H47">
        <v>58.738</v>
      </c>
      <c r="I47" s="20">
        <f t="shared" si="4"/>
        <v>112.87284144427001</v>
      </c>
      <c r="J47" s="20">
        <f t="shared" si="5"/>
        <v>111.81818181818174</v>
      </c>
      <c r="K47" s="2">
        <f t="shared" si="10"/>
        <v>-27.254435705139922</v>
      </c>
      <c r="L47" s="2">
        <f t="shared" si="11"/>
        <v>-26.659661858821281</v>
      </c>
      <c r="M47" s="2">
        <f t="shared" si="12"/>
        <v>-66.731087796797354</v>
      </c>
      <c r="N47" s="2">
        <f t="shared" si="13"/>
        <v>-18.235474261532893</v>
      </c>
    </row>
    <row r="48" spans="1:15" x14ac:dyDescent="0.25">
      <c r="A48" s="1">
        <v>45077</v>
      </c>
      <c r="B48">
        <v>28490</v>
      </c>
      <c r="C48">
        <v>12200</v>
      </c>
      <c r="E48">
        <v>72.66</v>
      </c>
      <c r="F48">
        <v>68.09</v>
      </c>
      <c r="G48">
        <v>2.266</v>
      </c>
      <c r="H48">
        <v>45.222000000000001</v>
      </c>
      <c r="I48" s="20">
        <f t="shared" si="4"/>
        <v>111.8131868131868</v>
      </c>
      <c r="J48" s="20">
        <f t="shared" si="5"/>
        <v>110.90909090909084</v>
      </c>
      <c r="K48" s="2">
        <f t="shared" si="10"/>
        <v>-40.849886030608928</v>
      </c>
      <c r="L48" s="2">
        <f t="shared" si="11"/>
        <v>-40.620912182785382</v>
      </c>
      <c r="M48" s="2">
        <f t="shared" si="12"/>
        <v>-72.179251074278696</v>
      </c>
      <c r="N48" s="2">
        <f t="shared" si="13"/>
        <v>-38.522818417868642</v>
      </c>
    </row>
    <row r="49" spans="1:14" x14ac:dyDescent="0.25">
      <c r="A49" s="1">
        <v>45107</v>
      </c>
      <c r="B49">
        <v>28690</v>
      </c>
      <c r="C49">
        <v>12400</v>
      </c>
      <c r="E49">
        <v>74.900000000000006</v>
      </c>
      <c r="F49">
        <v>70.64</v>
      </c>
      <c r="G49">
        <v>2.798</v>
      </c>
      <c r="H49">
        <v>54.865000000000002</v>
      </c>
      <c r="I49" s="20">
        <f t="shared" si="4"/>
        <v>112.59811616954474</v>
      </c>
      <c r="J49" s="20">
        <f t="shared" si="5"/>
        <v>112.72727272727265</v>
      </c>
      <c r="K49" s="2">
        <f t="shared" si="10"/>
        <v>-34.761780332723625</v>
      </c>
      <c r="L49" s="2">
        <f t="shared" si="11"/>
        <v>-33.20726172465961</v>
      </c>
      <c r="M49" s="2">
        <f t="shared" si="12"/>
        <v>-48.414454277286133</v>
      </c>
      <c r="N49" s="2">
        <f t="shared" si="13"/>
        <v>-37.223245649164163</v>
      </c>
    </row>
    <row r="50" spans="1:14" x14ac:dyDescent="0.25">
      <c r="A50" s="1">
        <v>45138</v>
      </c>
      <c r="B50">
        <v>27780</v>
      </c>
      <c r="C50">
        <v>12200</v>
      </c>
      <c r="E50">
        <v>85.56</v>
      </c>
      <c r="F50">
        <v>81.8</v>
      </c>
      <c r="G50">
        <v>2.6339999999999999</v>
      </c>
      <c r="H50">
        <v>51.8</v>
      </c>
      <c r="I50" s="20">
        <f t="shared" si="4"/>
        <v>109.02668759811617</v>
      </c>
      <c r="J50" s="20">
        <f t="shared" si="5"/>
        <v>110.90909090909084</v>
      </c>
      <c r="K50" s="2">
        <f t="shared" si="10"/>
        <v>-22.225252249795481</v>
      </c>
      <c r="L50" s="2">
        <f t="shared" si="11"/>
        <v>-17.055364023524643</v>
      </c>
      <c r="M50" s="2">
        <f t="shared" si="12"/>
        <v>-67.991250455705426</v>
      </c>
      <c r="N50" s="2">
        <f t="shared" si="13"/>
        <v>-56.644375068004727</v>
      </c>
    </row>
    <row r="51" spans="1:14" x14ac:dyDescent="0.25">
      <c r="A51" s="1">
        <v>45169</v>
      </c>
      <c r="B51">
        <v>27920</v>
      </c>
      <c r="C51">
        <v>12800</v>
      </c>
      <c r="E51">
        <v>86.86</v>
      </c>
      <c r="F51">
        <v>83.63</v>
      </c>
      <c r="G51">
        <v>2.7679999999999998</v>
      </c>
      <c r="H51">
        <v>53.052</v>
      </c>
      <c r="I51" s="20">
        <f t="shared" si="4"/>
        <v>109.57613814756672</v>
      </c>
      <c r="J51" s="20">
        <f t="shared" si="5"/>
        <v>116.36363636363629</v>
      </c>
      <c r="K51" s="2">
        <f t="shared" si="10"/>
        <v>-9.9803088402943274</v>
      </c>
      <c r="L51" s="2">
        <f t="shared" si="11"/>
        <v>-6.6108319374651003</v>
      </c>
      <c r="M51" s="2">
        <f t="shared" si="12"/>
        <v>-69.672400569738144</v>
      </c>
      <c r="N51" s="2">
        <f t="shared" si="13"/>
        <v>-68.092285300149754</v>
      </c>
    </row>
    <row r="52" spans="1:14" x14ac:dyDescent="0.25">
      <c r="A52" s="1">
        <v>45199</v>
      </c>
      <c r="B52">
        <v>28030</v>
      </c>
      <c r="C52">
        <v>12900</v>
      </c>
      <c r="E52">
        <v>95.31</v>
      </c>
      <c r="F52">
        <v>90.79</v>
      </c>
      <c r="G52">
        <v>2.9289999999999998</v>
      </c>
      <c r="H52">
        <v>47.872999999999998</v>
      </c>
      <c r="I52" s="20">
        <f t="shared" si="4"/>
        <v>110.00784929356358</v>
      </c>
      <c r="J52" s="20">
        <f t="shared" si="5"/>
        <v>117.2727272727272</v>
      </c>
      <c r="K52" s="2">
        <f t="shared" si="10"/>
        <v>8.3560709413369914</v>
      </c>
      <c r="L52" s="2">
        <f t="shared" si="11"/>
        <v>14.215624606868804</v>
      </c>
      <c r="M52" s="2">
        <f t="shared" si="12"/>
        <v>-56.710020691693764</v>
      </c>
      <c r="N52" s="2">
        <f t="shared" si="13"/>
        <v>-72.027322340512555</v>
      </c>
    </row>
    <row r="53" spans="1:14" x14ac:dyDescent="0.25">
      <c r="A53" s="1">
        <v>45230</v>
      </c>
      <c r="B53">
        <v>28190</v>
      </c>
      <c r="C53">
        <v>13200</v>
      </c>
      <c r="E53">
        <v>87.41</v>
      </c>
      <c r="F53">
        <v>81.02</v>
      </c>
      <c r="G53">
        <v>3.5750000000000002</v>
      </c>
      <c r="H53">
        <v>50.417999999999999</v>
      </c>
      <c r="I53" s="20">
        <f t="shared" si="4"/>
        <v>110.63579277864993</v>
      </c>
      <c r="J53" s="20">
        <f t="shared" si="5"/>
        <v>119.99999999999993</v>
      </c>
      <c r="K53" s="2">
        <f t="shared" si="10"/>
        <v>-7.824528102921013</v>
      </c>
      <c r="L53" s="2">
        <f t="shared" si="11"/>
        <v>-6.3677337339651086</v>
      </c>
      <c r="M53" s="2">
        <f t="shared" si="12"/>
        <v>-43.745082612116448</v>
      </c>
      <c r="N53" s="2">
        <f t="shared" si="13"/>
        <v>-60.327964307915053</v>
      </c>
    </row>
    <row r="54" spans="1:14" x14ac:dyDescent="0.25">
      <c r="A54" s="1">
        <v>45260</v>
      </c>
      <c r="B54">
        <v>28090</v>
      </c>
      <c r="C54">
        <v>13200</v>
      </c>
      <c r="E54">
        <v>82.83</v>
      </c>
      <c r="F54">
        <v>75.959999999999994</v>
      </c>
      <c r="G54">
        <v>2.802</v>
      </c>
      <c r="H54">
        <v>42.578000000000003</v>
      </c>
      <c r="I54" s="20">
        <f t="shared" si="4"/>
        <v>110.24332810047098</v>
      </c>
      <c r="J54" s="20">
        <f t="shared" si="5"/>
        <v>119.99999999999993</v>
      </c>
      <c r="K54" s="2">
        <f t="shared" si="10"/>
        <v>-3.0434273674353363</v>
      </c>
      <c r="L54" s="2">
        <f t="shared" si="11"/>
        <v>-5.6983240223463678</v>
      </c>
      <c r="M54" s="2">
        <f t="shared" si="12"/>
        <v>-59.567099567099561</v>
      </c>
      <c r="N54" s="2">
        <f t="shared" si="13"/>
        <v>-69.678540399652462</v>
      </c>
    </row>
    <row r="55" spans="1:14" x14ac:dyDescent="0.25">
      <c r="A55" s="1">
        <v>45291</v>
      </c>
      <c r="B55">
        <v>28050</v>
      </c>
      <c r="C55">
        <v>13200</v>
      </c>
      <c r="E55">
        <v>77.040000000000006</v>
      </c>
      <c r="F55">
        <v>71.650000000000006</v>
      </c>
      <c r="G55">
        <v>2.5139999999999998</v>
      </c>
      <c r="H55">
        <v>32.35</v>
      </c>
      <c r="I55" s="20">
        <f t="shared" si="4"/>
        <v>110.08634222919939</v>
      </c>
      <c r="J55" s="20">
        <f t="shared" si="5"/>
        <v>119.99999999999993</v>
      </c>
      <c r="K55" s="2">
        <f t="shared" si="10"/>
        <v>-10.324758468164353</v>
      </c>
      <c r="L55" s="2">
        <f t="shared" si="11"/>
        <v>-10.727635185646644</v>
      </c>
      <c r="M55" s="2">
        <f t="shared" si="12"/>
        <v>-43.821229050279328</v>
      </c>
      <c r="N55" s="2">
        <f t="shared" si="13"/>
        <v>-61.390652599417571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D104-1F1B-4576-A412-EBDDB1FC2D95}">
  <dimension ref="A1:C8"/>
  <sheetViews>
    <sheetView workbookViewId="0">
      <selection activeCell="H25" sqref="H25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19</v>
      </c>
      <c r="B1" t="s">
        <v>70</v>
      </c>
      <c r="C1" t="s">
        <v>66</v>
      </c>
    </row>
    <row r="2" spans="1:3" x14ac:dyDescent="0.25">
      <c r="A2" t="s">
        <v>67</v>
      </c>
      <c r="B2" t="s">
        <v>71</v>
      </c>
      <c r="C2" s="13">
        <v>11.8</v>
      </c>
    </row>
    <row r="3" spans="1:3" x14ac:dyDescent="0.25">
      <c r="A3" t="s">
        <v>68</v>
      </c>
      <c r="B3" t="s">
        <v>71</v>
      </c>
      <c r="C3" s="13">
        <v>2.4</v>
      </c>
    </row>
    <row r="4" spans="1:3" x14ac:dyDescent="0.25">
      <c r="A4" t="s">
        <v>69</v>
      </c>
      <c r="B4" t="s">
        <v>71</v>
      </c>
      <c r="C4" s="13">
        <f>20.7-SUM(C2:C3)</f>
        <v>6.4999999999999982</v>
      </c>
    </row>
    <row r="5" spans="1:3" x14ac:dyDescent="0.25">
      <c r="A5" t="s">
        <v>67</v>
      </c>
      <c r="B5" t="s">
        <v>72</v>
      </c>
      <c r="C5" s="13">
        <v>9.6934278082191803</v>
      </c>
    </row>
    <row r="7" spans="1:3" x14ac:dyDescent="0.25">
      <c r="C7" s="13"/>
    </row>
    <row r="8" spans="1:3" x14ac:dyDescent="0.25">
      <c r="C8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23C5-F557-465C-8685-7DFE88C9BBC5}">
  <dimension ref="A1:C305"/>
  <sheetViews>
    <sheetView workbookViewId="0">
      <selection activeCell="A6" sqref="A6"/>
    </sheetView>
  </sheetViews>
  <sheetFormatPr defaultRowHeight="15" x14ac:dyDescent="0.25"/>
  <cols>
    <col min="1" max="1" width="11.28515625" bestFit="1" customWidth="1"/>
    <col min="2" max="2" width="10.42578125" customWidth="1"/>
  </cols>
  <sheetData>
    <row r="1" spans="1:3" x14ac:dyDescent="0.25">
      <c r="A1" t="s">
        <v>2</v>
      </c>
      <c r="B1" s="1">
        <v>36161</v>
      </c>
      <c r="C1" s="1"/>
    </row>
    <row r="2" spans="1:3" x14ac:dyDescent="0.25">
      <c r="A2" t="s">
        <v>3</v>
      </c>
      <c r="B2" s="1">
        <v>45291</v>
      </c>
      <c r="C2" s="1"/>
    </row>
    <row r="5" spans="1:3" x14ac:dyDescent="0.25">
      <c r="A5" t="s">
        <v>1</v>
      </c>
      <c r="B5" t="s">
        <v>9</v>
      </c>
      <c r="C5" t="s">
        <v>10</v>
      </c>
    </row>
    <row r="6" spans="1:3" ht="15.75" x14ac:dyDescent="0.25">
      <c r="A6" s="5">
        <v>36219</v>
      </c>
      <c r="B6" s="4">
        <v>100</v>
      </c>
      <c r="C6">
        <v>65.37</v>
      </c>
    </row>
    <row r="7" spans="1:3" ht="15.75" x14ac:dyDescent="0.25">
      <c r="A7" s="5">
        <v>36250</v>
      </c>
      <c r="B7" s="4">
        <v>93.791729167977181</v>
      </c>
      <c r="C7">
        <v>65.37</v>
      </c>
    </row>
    <row r="8" spans="1:3" ht="15.75" x14ac:dyDescent="0.25">
      <c r="A8" s="5">
        <v>36280</v>
      </c>
      <c r="B8" s="4">
        <v>98.985842262452081</v>
      </c>
      <c r="C8">
        <v>65.37</v>
      </c>
    </row>
    <row r="9" spans="1:3" ht="15.75" x14ac:dyDescent="0.25">
      <c r="A9" s="5">
        <v>36311</v>
      </c>
      <c r="B9" s="4">
        <v>103.1443182540482</v>
      </c>
      <c r="C9">
        <v>65.37</v>
      </c>
    </row>
    <row r="10" spans="1:3" ht="15.75" x14ac:dyDescent="0.25">
      <c r="A10" s="5">
        <v>36341</v>
      </c>
      <c r="B10" s="4">
        <v>98.610370087994767</v>
      </c>
      <c r="C10">
        <v>65.37</v>
      </c>
    </row>
    <row r="11" spans="1:3" ht="15.75" x14ac:dyDescent="0.25">
      <c r="A11" s="5">
        <v>36372</v>
      </c>
      <c r="B11" s="4">
        <v>97.577368735839343</v>
      </c>
      <c r="C11">
        <v>65.37</v>
      </c>
    </row>
    <row r="12" spans="1:3" ht="15.75" x14ac:dyDescent="0.25">
      <c r="A12" s="5">
        <v>36403</v>
      </c>
      <c r="B12" s="4">
        <v>90.130897133373239</v>
      </c>
      <c r="C12">
        <v>65.37</v>
      </c>
    </row>
    <row r="13" spans="1:3" ht="15.75" x14ac:dyDescent="0.25">
      <c r="A13" s="5">
        <v>36433</v>
      </c>
      <c r="B13" s="4">
        <v>89.795177476705277</v>
      </c>
      <c r="C13">
        <v>65.37</v>
      </c>
    </row>
    <row r="14" spans="1:3" ht="15.75" x14ac:dyDescent="0.25">
      <c r="A14" s="5">
        <v>36464</v>
      </c>
      <c r="B14" s="4">
        <v>82.874284719507671</v>
      </c>
      <c r="C14">
        <v>65.37</v>
      </c>
    </row>
    <row r="15" spans="1:3" ht="15.75" x14ac:dyDescent="0.25">
      <c r="A15" s="5">
        <v>36494</v>
      </c>
      <c r="B15" s="4">
        <v>77.463627452333427</v>
      </c>
      <c r="C15">
        <v>65.37</v>
      </c>
    </row>
    <row r="16" spans="1:3" ht="15.75" x14ac:dyDescent="0.25">
      <c r="A16" s="5">
        <v>36525</v>
      </c>
      <c r="B16" s="4">
        <v>69.079687439084637</v>
      </c>
      <c r="C16">
        <v>65.37</v>
      </c>
    </row>
    <row r="17" spans="1:3" ht="15.75" x14ac:dyDescent="0.25">
      <c r="A17" s="5">
        <v>36556</v>
      </c>
      <c r="B17" s="4">
        <v>70.109438327066968</v>
      </c>
      <c r="C17">
        <v>65.37</v>
      </c>
    </row>
    <row r="18" spans="1:3" ht="15.75" x14ac:dyDescent="0.25">
      <c r="A18" s="5">
        <v>36585</v>
      </c>
      <c r="B18" s="4">
        <v>68.141642833363704</v>
      </c>
      <c r="C18">
        <v>65.37</v>
      </c>
    </row>
    <row r="19" spans="1:3" ht="15.75" x14ac:dyDescent="0.25">
      <c r="A19" s="5">
        <v>36616</v>
      </c>
      <c r="B19" s="4">
        <v>65.365524837228492</v>
      </c>
      <c r="C19">
        <v>65.37</v>
      </c>
    </row>
    <row r="20" spans="1:3" ht="15.75" x14ac:dyDescent="0.25">
      <c r="A20" s="5">
        <v>36646</v>
      </c>
      <c r="B20" s="4">
        <v>71.563753727508697</v>
      </c>
      <c r="C20">
        <v>65.37</v>
      </c>
    </row>
    <row r="21" spans="1:3" ht="15.75" x14ac:dyDescent="0.25">
      <c r="A21" s="5">
        <v>36677</v>
      </c>
      <c r="B21" s="4">
        <v>75.829677585465163</v>
      </c>
      <c r="C21">
        <v>65.37</v>
      </c>
    </row>
    <row r="22" spans="1:3" ht="15.75" x14ac:dyDescent="0.25">
      <c r="A22" s="5">
        <v>36707</v>
      </c>
      <c r="B22" s="4">
        <v>69.697739454390202</v>
      </c>
      <c r="C22">
        <v>65.37</v>
      </c>
    </row>
    <row r="23" spans="1:3" ht="15.75" x14ac:dyDescent="0.25">
      <c r="A23" s="5">
        <v>36738</v>
      </c>
      <c r="B23" s="4">
        <v>70.89604333883544</v>
      </c>
      <c r="C23">
        <v>65.37</v>
      </c>
    </row>
    <row r="24" spans="1:3" ht="15.75" x14ac:dyDescent="0.25">
      <c r="A24" s="5">
        <v>36769</v>
      </c>
      <c r="B24" s="4">
        <v>67.902159757030844</v>
      </c>
      <c r="C24">
        <v>65.37</v>
      </c>
    </row>
    <row r="25" spans="1:3" ht="15.75" x14ac:dyDescent="0.25">
      <c r="A25" s="5">
        <v>36799</v>
      </c>
      <c r="B25" s="4">
        <v>74.431587552772285</v>
      </c>
      <c r="C25">
        <v>65.37</v>
      </c>
    </row>
    <row r="26" spans="1:3" ht="15.75" x14ac:dyDescent="0.25">
      <c r="A26" s="5">
        <v>36830</v>
      </c>
      <c r="B26" s="4">
        <v>77.18016689394095</v>
      </c>
      <c r="C26">
        <v>65.37</v>
      </c>
    </row>
    <row r="27" spans="1:3" ht="15.75" x14ac:dyDescent="0.25">
      <c r="A27" s="5">
        <v>36860</v>
      </c>
      <c r="B27" s="4">
        <v>86.822932208534112</v>
      </c>
      <c r="C27">
        <v>65.37</v>
      </c>
    </row>
    <row r="28" spans="1:3" ht="15.75" x14ac:dyDescent="0.25">
      <c r="A28" s="5">
        <v>36891</v>
      </c>
      <c r="B28" s="4">
        <v>98.373379652880971</v>
      </c>
      <c r="C28">
        <v>65.37</v>
      </c>
    </row>
    <row r="29" spans="1:3" ht="15.75" x14ac:dyDescent="0.25">
      <c r="A29" s="5">
        <v>36922</v>
      </c>
      <c r="B29" s="4">
        <v>91.37023363009385</v>
      </c>
      <c r="C29">
        <v>65.37</v>
      </c>
    </row>
    <row r="30" spans="1:3" ht="15.75" x14ac:dyDescent="0.25">
      <c r="A30" s="5">
        <v>36950</v>
      </c>
      <c r="B30" s="4">
        <v>105.70744557008878</v>
      </c>
      <c r="C30">
        <v>65.37</v>
      </c>
    </row>
    <row r="31" spans="1:3" ht="15.75" x14ac:dyDescent="0.25">
      <c r="A31" s="5">
        <v>36981</v>
      </c>
      <c r="B31" s="4">
        <v>115.66289339090955</v>
      </c>
      <c r="C31">
        <v>65.37</v>
      </c>
    </row>
    <row r="32" spans="1:3" ht="15.75" x14ac:dyDescent="0.25">
      <c r="A32" s="5">
        <v>37011</v>
      </c>
      <c r="B32" s="4">
        <v>107.22829749092051</v>
      </c>
      <c r="C32">
        <v>65.37</v>
      </c>
    </row>
    <row r="33" spans="1:3" ht="15.75" x14ac:dyDescent="0.25">
      <c r="A33" s="5">
        <v>37042</v>
      </c>
      <c r="B33" s="4">
        <v>109.96757255720338</v>
      </c>
      <c r="C33">
        <v>65.37</v>
      </c>
    </row>
    <row r="34" spans="1:3" ht="15.75" x14ac:dyDescent="0.25">
      <c r="A34" s="5">
        <v>37072</v>
      </c>
      <c r="B34" s="4">
        <v>110.94014849598244</v>
      </c>
      <c r="C34">
        <v>65.37</v>
      </c>
    </row>
    <row r="35" spans="1:3" ht="15.75" x14ac:dyDescent="0.25">
      <c r="A35" s="5">
        <v>37103</v>
      </c>
      <c r="B35" s="4">
        <v>111.71220046549445</v>
      </c>
      <c r="C35">
        <v>65.37</v>
      </c>
    </row>
    <row r="36" spans="1:3" ht="15.75" x14ac:dyDescent="0.25">
      <c r="A36" s="5">
        <v>37134</v>
      </c>
      <c r="B36" s="4">
        <v>120.16208131667419</v>
      </c>
      <c r="C36">
        <v>65.37</v>
      </c>
    </row>
    <row r="37" spans="1:3" ht="15.75" x14ac:dyDescent="0.25">
      <c r="A37" s="5">
        <v>37164</v>
      </c>
      <c r="B37" s="4">
        <v>124.19628393956988</v>
      </c>
      <c r="C37">
        <v>65.37</v>
      </c>
    </row>
    <row r="38" spans="1:3" ht="15.75" x14ac:dyDescent="0.25">
      <c r="A38" s="5">
        <v>37195</v>
      </c>
      <c r="B38" s="4">
        <v>115.45476446961767</v>
      </c>
      <c r="C38">
        <v>65.37</v>
      </c>
    </row>
    <row r="39" spans="1:3" ht="15.75" x14ac:dyDescent="0.25">
      <c r="A39" s="5">
        <v>37225</v>
      </c>
      <c r="B39" s="4">
        <v>107.79089565770632</v>
      </c>
      <c r="C39">
        <v>65.37</v>
      </c>
    </row>
    <row r="40" spans="1:3" ht="15.75" x14ac:dyDescent="0.25">
      <c r="A40" s="5">
        <v>37256</v>
      </c>
      <c r="B40" s="4">
        <v>113.12523837227906</v>
      </c>
      <c r="C40">
        <v>65.37</v>
      </c>
    </row>
    <row r="41" spans="1:3" ht="15.75" x14ac:dyDescent="0.25">
      <c r="A41" s="5">
        <v>37287</v>
      </c>
      <c r="B41" s="4">
        <v>112.78367394795428</v>
      </c>
      <c r="C41">
        <v>65.37</v>
      </c>
    </row>
    <row r="42" spans="1:3" ht="15.75" x14ac:dyDescent="0.25">
      <c r="A42" s="5">
        <v>37315</v>
      </c>
      <c r="B42" s="4">
        <v>121.3636037344246</v>
      </c>
      <c r="C42">
        <v>65.37</v>
      </c>
    </row>
    <row r="43" spans="1:3" ht="15.75" x14ac:dyDescent="0.25">
      <c r="A43" s="5">
        <v>37346</v>
      </c>
      <c r="B43" s="4">
        <v>122.91962295148137</v>
      </c>
      <c r="C43">
        <v>65.37</v>
      </c>
    </row>
    <row r="44" spans="1:3" ht="15.75" x14ac:dyDescent="0.25">
      <c r="A44" s="5">
        <v>37376</v>
      </c>
      <c r="B44" s="4">
        <v>134.38859627788378</v>
      </c>
      <c r="C44">
        <v>65.37</v>
      </c>
    </row>
    <row r="45" spans="1:3" ht="15.75" x14ac:dyDescent="0.25">
      <c r="A45" s="5">
        <v>37407</v>
      </c>
      <c r="B45" s="4">
        <v>134.0157848457072</v>
      </c>
      <c r="C45">
        <v>65.37</v>
      </c>
    </row>
    <row r="46" spans="1:3" ht="15.75" x14ac:dyDescent="0.25">
      <c r="A46" s="5">
        <v>37437</v>
      </c>
      <c r="B46" s="4">
        <v>139.79602011213564</v>
      </c>
      <c r="C46">
        <v>65.37</v>
      </c>
    </row>
    <row r="47" spans="1:3" ht="15.75" x14ac:dyDescent="0.25">
      <c r="A47" s="5">
        <v>37468</v>
      </c>
      <c r="B47" s="4">
        <v>131.44280700127828</v>
      </c>
      <c r="C47">
        <v>65.37</v>
      </c>
    </row>
    <row r="48" spans="1:3" ht="15.75" x14ac:dyDescent="0.25">
      <c r="A48" s="5">
        <v>37499</v>
      </c>
      <c r="B48" s="4">
        <v>132.24191158829055</v>
      </c>
      <c r="C48">
        <v>65.37</v>
      </c>
    </row>
    <row r="49" spans="1:3" ht="15.75" x14ac:dyDescent="0.25">
      <c r="A49" s="5">
        <v>37529</v>
      </c>
      <c r="B49" s="4">
        <v>136.83172198507935</v>
      </c>
      <c r="C49">
        <v>65.37</v>
      </c>
    </row>
    <row r="50" spans="1:3" ht="15.75" x14ac:dyDescent="0.25">
      <c r="A50" s="5">
        <v>37560</v>
      </c>
      <c r="B50" s="4">
        <v>122.6216012441751</v>
      </c>
      <c r="C50">
        <v>65.37</v>
      </c>
    </row>
    <row r="51" spans="1:3" ht="15.75" x14ac:dyDescent="0.25">
      <c r="A51" s="5">
        <v>37590</v>
      </c>
      <c r="B51" s="4">
        <v>119.61608394469201</v>
      </c>
      <c r="C51">
        <v>65.37</v>
      </c>
    </row>
    <row r="52" spans="1:3" ht="15.75" x14ac:dyDescent="0.25">
      <c r="A52" s="5">
        <v>37621</v>
      </c>
      <c r="B52" s="4">
        <v>124.28558125475202</v>
      </c>
      <c r="C52">
        <v>65.37</v>
      </c>
    </row>
    <row r="53" spans="1:3" ht="15.75" x14ac:dyDescent="0.25">
      <c r="A53" s="5">
        <v>37652</v>
      </c>
      <c r="B53" s="4">
        <v>122.07755984817959</v>
      </c>
      <c r="C53">
        <v>65.37</v>
      </c>
    </row>
    <row r="54" spans="1:3" ht="15.75" x14ac:dyDescent="0.25">
      <c r="A54" s="5">
        <v>37680</v>
      </c>
      <c r="B54" s="4">
        <v>116.6146133958139</v>
      </c>
      <c r="C54">
        <v>65.37</v>
      </c>
    </row>
    <row r="55" spans="1:3" ht="15.75" x14ac:dyDescent="0.25">
      <c r="A55" s="5">
        <v>37711</v>
      </c>
      <c r="B55" s="4">
        <v>117.54076661896099</v>
      </c>
      <c r="C55">
        <v>65.37</v>
      </c>
    </row>
    <row r="56" spans="1:3" ht="15.75" x14ac:dyDescent="0.25">
      <c r="A56" s="5">
        <v>37741</v>
      </c>
      <c r="B56" s="4">
        <v>117.72323503686266</v>
      </c>
      <c r="C56">
        <v>65.37</v>
      </c>
    </row>
    <row r="57" spans="1:3" ht="15.75" x14ac:dyDescent="0.25">
      <c r="A57" s="5">
        <v>37772</v>
      </c>
      <c r="B57" s="4">
        <v>119.64103692903272</v>
      </c>
      <c r="C57">
        <v>65.37</v>
      </c>
    </row>
    <row r="58" spans="1:3" ht="15.75" x14ac:dyDescent="0.25">
      <c r="A58" s="5">
        <v>37802</v>
      </c>
      <c r="B58" s="4">
        <v>119.61949324851643</v>
      </c>
      <c r="C58">
        <v>65.37</v>
      </c>
    </row>
    <row r="59" spans="1:3" ht="15.75" x14ac:dyDescent="0.25">
      <c r="A59" s="5">
        <v>37833</v>
      </c>
      <c r="B59" s="4">
        <v>118.72783090073207</v>
      </c>
      <c r="C59">
        <v>65.37</v>
      </c>
    </row>
    <row r="60" spans="1:3" ht="15.75" x14ac:dyDescent="0.25">
      <c r="A60" s="5">
        <v>37864</v>
      </c>
      <c r="B60" s="4">
        <v>118.90515215306132</v>
      </c>
      <c r="C60">
        <v>65.37</v>
      </c>
    </row>
    <row r="61" spans="1:3" ht="15.75" x14ac:dyDescent="0.25">
      <c r="A61" s="5">
        <v>37894</v>
      </c>
      <c r="B61" s="4">
        <v>118.11969030746631</v>
      </c>
      <c r="C61">
        <v>65.37</v>
      </c>
    </row>
    <row r="62" spans="1:3" ht="15.75" x14ac:dyDescent="0.25">
      <c r="A62" s="5">
        <v>37925</v>
      </c>
      <c r="B62" s="4">
        <v>118.33677739996112</v>
      </c>
      <c r="C62">
        <v>65.37</v>
      </c>
    </row>
    <row r="63" spans="1:3" ht="15.75" x14ac:dyDescent="0.25">
      <c r="A63" s="5">
        <v>37955</v>
      </c>
      <c r="B63" s="4">
        <v>120.71670556010118</v>
      </c>
      <c r="C63">
        <v>65.37</v>
      </c>
    </row>
    <row r="64" spans="1:3" ht="15.75" x14ac:dyDescent="0.25">
      <c r="A64" s="5">
        <v>37986</v>
      </c>
      <c r="B64" s="4">
        <v>120.35847866076148</v>
      </c>
      <c r="C64">
        <v>65.37</v>
      </c>
    </row>
    <row r="65" spans="1:3" ht="15.75" x14ac:dyDescent="0.25">
      <c r="A65" s="5">
        <v>38017</v>
      </c>
      <c r="B65" s="4">
        <v>121.74168499156366</v>
      </c>
      <c r="C65">
        <v>65.37</v>
      </c>
    </row>
    <row r="66" spans="1:3" ht="15.75" x14ac:dyDescent="0.25">
      <c r="A66" s="5">
        <v>38046</v>
      </c>
      <c r="B66" s="4">
        <v>124.88771886296929</v>
      </c>
      <c r="C66">
        <v>65.37</v>
      </c>
    </row>
    <row r="67" spans="1:3" ht="15.75" x14ac:dyDescent="0.25">
      <c r="A67" s="5">
        <v>38077</v>
      </c>
      <c r="B67" s="4">
        <v>128.09155368040507</v>
      </c>
      <c r="C67">
        <v>65.37</v>
      </c>
    </row>
    <row r="68" spans="1:3" ht="15.75" x14ac:dyDescent="0.25">
      <c r="A68" s="5">
        <v>38107</v>
      </c>
      <c r="B68" s="4">
        <v>126.22937865102664</v>
      </c>
      <c r="C68">
        <v>65.37</v>
      </c>
    </row>
    <row r="69" spans="1:3" ht="15.75" x14ac:dyDescent="0.25">
      <c r="A69" s="5">
        <v>38138</v>
      </c>
      <c r="B69" s="4">
        <v>123.76436286555079</v>
      </c>
      <c r="C69">
        <v>65.37</v>
      </c>
    </row>
    <row r="70" spans="1:3" ht="15.75" x14ac:dyDescent="0.25">
      <c r="A70" s="5">
        <v>38168</v>
      </c>
      <c r="B70" s="4">
        <v>125.02271936704263</v>
      </c>
      <c r="C70">
        <v>65.37</v>
      </c>
    </row>
    <row r="71" spans="1:3" ht="15.75" x14ac:dyDescent="0.25">
      <c r="A71" s="5">
        <v>38199</v>
      </c>
      <c r="B71" s="4">
        <v>126.31312086860697</v>
      </c>
      <c r="C71">
        <v>65.37</v>
      </c>
    </row>
    <row r="72" spans="1:3" ht="15.75" x14ac:dyDescent="0.25">
      <c r="A72" s="5">
        <v>38230</v>
      </c>
      <c r="B72" s="4">
        <v>128.84008968410146</v>
      </c>
      <c r="C72">
        <v>65.37</v>
      </c>
    </row>
    <row r="73" spans="1:3" ht="15.75" x14ac:dyDescent="0.25">
      <c r="A73" s="5">
        <v>38260</v>
      </c>
      <c r="B73" s="4">
        <v>130.60385418038649</v>
      </c>
      <c r="C73">
        <v>65.37</v>
      </c>
    </row>
    <row r="74" spans="1:3" ht="15.75" x14ac:dyDescent="0.25">
      <c r="A74" s="5">
        <v>38291</v>
      </c>
      <c r="B74" s="4">
        <v>127.69575219920736</v>
      </c>
      <c r="C74">
        <v>65.37</v>
      </c>
    </row>
    <row r="75" spans="1:3" ht="15.75" x14ac:dyDescent="0.25">
      <c r="A75" s="5">
        <v>38321</v>
      </c>
      <c r="B75" s="4">
        <v>130.7530416132268</v>
      </c>
      <c r="C75">
        <v>65.37</v>
      </c>
    </row>
    <row r="76" spans="1:3" ht="15.75" x14ac:dyDescent="0.25">
      <c r="A76" s="5">
        <v>38352</v>
      </c>
      <c r="B76" s="4">
        <v>129.520593561151</v>
      </c>
      <c r="C76">
        <v>65.37</v>
      </c>
    </row>
    <row r="77" spans="1:3" ht="15.75" x14ac:dyDescent="0.25">
      <c r="A77" s="5">
        <v>38383</v>
      </c>
      <c r="B77" s="4">
        <v>130.77445939570686</v>
      </c>
      <c r="C77">
        <v>65.37</v>
      </c>
    </row>
    <row r="78" spans="1:3" ht="15.75" x14ac:dyDescent="0.25">
      <c r="A78" s="5">
        <v>38411</v>
      </c>
      <c r="B78" s="4">
        <v>133.55783591277873</v>
      </c>
      <c r="C78">
        <v>65.37</v>
      </c>
    </row>
    <row r="79" spans="1:3" ht="15.75" x14ac:dyDescent="0.25">
      <c r="A79" s="5">
        <v>38442</v>
      </c>
      <c r="B79" s="4">
        <v>132.97436494602073</v>
      </c>
      <c r="C79">
        <v>65.37</v>
      </c>
    </row>
    <row r="80" spans="1:3" ht="15.75" x14ac:dyDescent="0.25">
      <c r="A80" s="5">
        <v>38472</v>
      </c>
      <c r="B80" s="4">
        <v>130.41684261291584</v>
      </c>
      <c r="C80">
        <v>65.37</v>
      </c>
    </row>
    <row r="81" spans="1:3" ht="15.75" x14ac:dyDescent="0.25">
      <c r="A81" s="5">
        <v>38503</v>
      </c>
      <c r="B81" s="4">
        <v>128.87279759960555</v>
      </c>
      <c r="C81">
        <v>65.37</v>
      </c>
    </row>
    <row r="82" spans="1:3" ht="15.75" x14ac:dyDescent="0.25">
      <c r="A82" s="5">
        <v>38533</v>
      </c>
      <c r="B82" s="4">
        <v>134.37043689555438</v>
      </c>
      <c r="C82">
        <v>65.37</v>
      </c>
    </row>
    <row r="83" spans="1:3" ht="15.75" x14ac:dyDescent="0.25">
      <c r="A83" s="5">
        <v>38564</v>
      </c>
      <c r="B83" s="4">
        <v>134.43838502265649</v>
      </c>
      <c r="C83">
        <v>65.37</v>
      </c>
    </row>
    <row r="84" spans="1:3" ht="15.75" x14ac:dyDescent="0.25">
      <c r="A84" s="5">
        <v>38595</v>
      </c>
      <c r="B84" s="4">
        <v>133.83483027040873</v>
      </c>
      <c r="C84">
        <v>65.37</v>
      </c>
    </row>
    <row r="85" spans="1:3" ht="15.75" x14ac:dyDescent="0.25">
      <c r="A85" s="5">
        <v>38625</v>
      </c>
      <c r="B85" s="4">
        <v>134.11905662922447</v>
      </c>
      <c r="C85">
        <v>65.37</v>
      </c>
    </row>
    <row r="86" spans="1:3" ht="15.75" x14ac:dyDescent="0.25">
      <c r="A86" s="5">
        <v>38656</v>
      </c>
      <c r="B86" s="4">
        <v>131.81940979934686</v>
      </c>
      <c r="C86">
        <v>65.37</v>
      </c>
    </row>
    <row r="87" spans="1:3" ht="15.75" x14ac:dyDescent="0.25">
      <c r="A87" s="5">
        <v>38686</v>
      </c>
      <c r="B87" s="4">
        <v>131.07859915116941</v>
      </c>
      <c r="C87">
        <v>65.37</v>
      </c>
    </row>
    <row r="88" spans="1:3" ht="15.75" x14ac:dyDescent="0.25">
      <c r="A88" s="5">
        <v>38717</v>
      </c>
      <c r="B88" s="4">
        <v>131.90571784866691</v>
      </c>
      <c r="C88">
        <v>65.37</v>
      </c>
    </row>
    <row r="89" spans="1:3" ht="15.75" x14ac:dyDescent="0.25">
      <c r="A89" s="5">
        <v>38748</v>
      </c>
      <c r="B89" s="4">
        <v>137.64589747342356</v>
      </c>
      <c r="C89">
        <v>65.37</v>
      </c>
    </row>
    <row r="90" spans="1:3" ht="15.75" x14ac:dyDescent="0.25">
      <c r="A90" s="5">
        <v>38776</v>
      </c>
      <c r="B90" s="4">
        <v>138.62382769261254</v>
      </c>
      <c r="C90">
        <v>65.37</v>
      </c>
    </row>
    <row r="91" spans="1:3" ht="15.75" x14ac:dyDescent="0.25">
      <c r="A91" s="5">
        <v>38807</v>
      </c>
      <c r="B91" s="4">
        <v>141.62071785025509</v>
      </c>
      <c r="C91">
        <v>65.37</v>
      </c>
    </row>
    <row r="92" spans="1:3" ht="15.75" x14ac:dyDescent="0.25">
      <c r="A92" s="5">
        <v>38837</v>
      </c>
      <c r="B92" s="4">
        <v>142.55277235254096</v>
      </c>
      <c r="C92">
        <v>65.37</v>
      </c>
    </row>
    <row r="93" spans="1:3" ht="15.75" x14ac:dyDescent="0.25">
      <c r="A93" s="5">
        <v>38868</v>
      </c>
      <c r="B93" s="4">
        <v>143.25681595305076</v>
      </c>
      <c r="C93">
        <v>65.37</v>
      </c>
    </row>
    <row r="94" spans="1:3" ht="15.75" x14ac:dyDescent="0.25">
      <c r="A94" s="5">
        <v>38898</v>
      </c>
      <c r="B94" s="4">
        <v>144.42914171648209</v>
      </c>
      <c r="C94">
        <v>65.37</v>
      </c>
    </row>
    <row r="95" spans="1:3" ht="15.75" x14ac:dyDescent="0.25">
      <c r="A95" s="5">
        <v>38929</v>
      </c>
      <c r="B95" s="4">
        <v>144.9846847430442</v>
      </c>
      <c r="C95">
        <v>65.37</v>
      </c>
    </row>
    <row r="96" spans="1:3" ht="15.75" x14ac:dyDescent="0.25">
      <c r="A96" s="5">
        <v>38960</v>
      </c>
      <c r="B96" s="4">
        <v>142.71958671197567</v>
      </c>
      <c r="C96">
        <v>65.37</v>
      </c>
    </row>
    <row r="97" spans="1:3" ht="15.75" x14ac:dyDescent="0.25">
      <c r="A97" s="5">
        <v>38990</v>
      </c>
      <c r="B97" s="4">
        <v>138.84306338856666</v>
      </c>
      <c r="C97">
        <v>65.37</v>
      </c>
    </row>
    <row r="98" spans="1:3" ht="15.75" x14ac:dyDescent="0.25">
      <c r="A98" s="5">
        <v>39021</v>
      </c>
      <c r="B98" s="4">
        <v>140.07954016545267</v>
      </c>
      <c r="C98">
        <v>65.37</v>
      </c>
    </row>
    <row r="99" spans="1:3" ht="15.75" x14ac:dyDescent="0.25">
      <c r="A99" s="5">
        <v>39051</v>
      </c>
      <c r="B99" s="4">
        <v>139.74944345446281</v>
      </c>
      <c r="C99">
        <v>65.37</v>
      </c>
    </row>
    <row r="100" spans="1:3" ht="15.75" x14ac:dyDescent="0.25">
      <c r="A100" s="5">
        <v>39082</v>
      </c>
      <c r="B100" s="4">
        <v>140.97119007309274</v>
      </c>
      <c r="C100">
        <v>65.37</v>
      </c>
    </row>
    <row r="101" spans="1:3" ht="15.75" x14ac:dyDescent="0.25">
      <c r="A101" s="5">
        <v>39113</v>
      </c>
      <c r="B101" s="4">
        <v>140.40137804399632</v>
      </c>
      <c r="C101">
        <v>65.37</v>
      </c>
    </row>
    <row r="102" spans="1:3" ht="15.75" x14ac:dyDescent="0.25">
      <c r="A102" s="5">
        <v>39141</v>
      </c>
      <c r="B102" s="4">
        <v>141.88806134205259</v>
      </c>
      <c r="C102">
        <v>65.37</v>
      </c>
    </row>
    <row r="103" spans="1:3" ht="15.75" x14ac:dyDescent="0.25">
      <c r="A103" s="5">
        <v>39172</v>
      </c>
      <c r="B103" s="4">
        <v>142.89128135096129</v>
      </c>
      <c r="C103">
        <v>65.37</v>
      </c>
    </row>
    <row r="104" spans="1:3" ht="15.75" x14ac:dyDescent="0.25">
      <c r="A104" s="5">
        <v>39202</v>
      </c>
      <c r="B104" s="4">
        <v>139.2607692578045</v>
      </c>
      <c r="C104">
        <v>65.37</v>
      </c>
    </row>
    <row r="105" spans="1:3" ht="15.75" x14ac:dyDescent="0.25">
      <c r="A105" s="5">
        <v>39233</v>
      </c>
      <c r="B105" s="4">
        <v>140.4561840516443</v>
      </c>
      <c r="C105">
        <v>65.37</v>
      </c>
    </row>
    <row r="106" spans="1:3" ht="15.75" x14ac:dyDescent="0.25">
      <c r="A106" s="5">
        <v>39263</v>
      </c>
      <c r="B106" s="4">
        <v>138.28968042627244</v>
      </c>
      <c r="C106">
        <v>65.37</v>
      </c>
    </row>
    <row r="107" spans="1:3" ht="15.75" x14ac:dyDescent="0.25">
      <c r="A107" s="5">
        <v>39294</v>
      </c>
      <c r="B107" s="4">
        <v>131.8032517329799</v>
      </c>
      <c r="C107">
        <v>65.37</v>
      </c>
    </row>
    <row r="108" spans="1:3" ht="15.75" x14ac:dyDescent="0.25">
      <c r="A108" s="5">
        <v>39325</v>
      </c>
      <c r="B108" s="4">
        <v>132.01190387696883</v>
      </c>
      <c r="C108">
        <v>65.37</v>
      </c>
    </row>
    <row r="109" spans="1:3" ht="15.75" x14ac:dyDescent="0.25">
      <c r="A109" s="5">
        <v>39355</v>
      </c>
      <c r="B109" s="4">
        <v>128.76234981601351</v>
      </c>
      <c r="C109">
        <v>65.37</v>
      </c>
    </row>
    <row r="110" spans="1:3" ht="15.75" x14ac:dyDescent="0.25">
      <c r="A110" s="5">
        <v>39386</v>
      </c>
      <c r="B110" s="4">
        <v>124.8576468021902</v>
      </c>
      <c r="C110">
        <v>65.37</v>
      </c>
    </row>
    <row r="111" spans="1:3" ht="15.75" x14ac:dyDescent="0.25">
      <c r="A111" s="5">
        <v>39416</v>
      </c>
      <c r="B111" s="4">
        <v>124.42594156454702</v>
      </c>
      <c r="C111">
        <v>65.37</v>
      </c>
    </row>
    <row r="112" spans="1:3" ht="15.75" x14ac:dyDescent="0.25">
      <c r="A112" s="5">
        <v>39447</v>
      </c>
      <c r="B112" s="4">
        <v>124.55076432166804</v>
      </c>
      <c r="C112">
        <v>65.37</v>
      </c>
    </row>
    <row r="113" spans="1:3" ht="15.75" x14ac:dyDescent="0.25">
      <c r="A113" s="5">
        <v>39478</v>
      </c>
      <c r="B113" s="4">
        <v>128.2990459806233</v>
      </c>
      <c r="C113">
        <v>65.37</v>
      </c>
    </row>
    <row r="114" spans="1:3" ht="15.75" x14ac:dyDescent="0.25">
      <c r="A114" s="5">
        <v>39507</v>
      </c>
      <c r="B114" s="4">
        <v>129.77695535479205</v>
      </c>
      <c r="C114">
        <v>65.37</v>
      </c>
    </row>
    <row r="115" spans="1:3" ht="15.75" x14ac:dyDescent="0.25">
      <c r="A115" s="5">
        <v>39538</v>
      </c>
      <c r="B115" s="4">
        <v>129.67948775095743</v>
      </c>
      <c r="C115">
        <v>65.37</v>
      </c>
    </row>
    <row r="116" spans="1:3" ht="15.75" x14ac:dyDescent="0.25">
      <c r="A116" s="5">
        <v>39568</v>
      </c>
      <c r="B116" s="4">
        <v>127.3896083725252</v>
      </c>
      <c r="C116">
        <v>65.37</v>
      </c>
    </row>
    <row r="117" spans="1:3" ht="15.75" x14ac:dyDescent="0.25">
      <c r="A117" s="5">
        <v>39599</v>
      </c>
      <c r="B117" s="4">
        <v>127.30001565122518</v>
      </c>
      <c r="C117">
        <v>65.37</v>
      </c>
    </row>
    <row r="118" spans="1:3" ht="15.75" x14ac:dyDescent="0.25">
      <c r="A118" s="5">
        <v>39629</v>
      </c>
      <c r="B118" s="4">
        <v>128.91734909646954</v>
      </c>
      <c r="C118">
        <v>65.37</v>
      </c>
    </row>
    <row r="119" spans="1:3" ht="15.75" x14ac:dyDescent="0.25">
      <c r="A119" s="5">
        <v>39660</v>
      </c>
      <c r="B119" s="4">
        <v>131.73372550907001</v>
      </c>
      <c r="C119">
        <v>65.37</v>
      </c>
    </row>
    <row r="120" spans="1:3" ht="15.75" x14ac:dyDescent="0.25">
      <c r="A120" s="5">
        <v>39691</v>
      </c>
      <c r="B120" s="4">
        <v>133.96088270978453</v>
      </c>
      <c r="C120">
        <v>65.37</v>
      </c>
    </row>
    <row r="121" spans="1:3" ht="15.75" x14ac:dyDescent="0.25">
      <c r="A121" s="5">
        <v>39721</v>
      </c>
      <c r="B121" s="4">
        <v>138.70398270044305</v>
      </c>
      <c r="C121">
        <v>65.37</v>
      </c>
    </row>
    <row r="122" spans="1:3" ht="15.75" x14ac:dyDescent="0.25">
      <c r="A122" s="5">
        <v>39752</v>
      </c>
      <c r="B122" s="4">
        <v>134.30382198826149</v>
      </c>
      <c r="C122">
        <v>65.37</v>
      </c>
    </row>
    <row r="123" spans="1:3" ht="15.75" x14ac:dyDescent="0.25">
      <c r="A123" s="5">
        <v>39782</v>
      </c>
      <c r="B123" s="4">
        <v>132.68423216770859</v>
      </c>
      <c r="C123">
        <v>65.37</v>
      </c>
    </row>
    <row r="124" spans="1:3" ht="15.75" x14ac:dyDescent="0.25">
      <c r="A124" s="5">
        <v>39813</v>
      </c>
      <c r="B124" s="4">
        <v>136.48147552231751</v>
      </c>
      <c r="C124">
        <v>65.37</v>
      </c>
    </row>
    <row r="125" spans="1:3" ht="15.75" x14ac:dyDescent="0.25">
      <c r="A125" s="5">
        <v>39844</v>
      </c>
      <c r="B125" s="4">
        <v>129.90512310219765</v>
      </c>
      <c r="C125">
        <v>65.37</v>
      </c>
    </row>
    <row r="126" spans="1:3" ht="15.75" x14ac:dyDescent="0.25">
      <c r="A126" s="5">
        <v>39872</v>
      </c>
      <c r="B126" s="4">
        <v>122.61337911498886</v>
      </c>
      <c r="C126">
        <v>65.37</v>
      </c>
    </row>
    <row r="127" spans="1:3" ht="15.75" x14ac:dyDescent="0.25">
      <c r="A127" s="5">
        <v>39903</v>
      </c>
      <c r="B127" s="4">
        <v>119.83112115090518</v>
      </c>
      <c r="C127">
        <v>65.37</v>
      </c>
    </row>
    <row r="128" spans="1:3" ht="15.75" x14ac:dyDescent="0.25">
      <c r="A128" s="5">
        <v>39933</v>
      </c>
      <c r="B128" s="4">
        <v>123.40842951138613</v>
      </c>
      <c r="C128">
        <v>65.37</v>
      </c>
    </row>
    <row r="129" spans="1:3" ht="15.75" x14ac:dyDescent="0.25">
      <c r="A129" s="5">
        <v>39964</v>
      </c>
      <c r="B129" s="4">
        <v>122.8717179447447</v>
      </c>
      <c r="C129">
        <v>65.37</v>
      </c>
    </row>
    <row r="130" spans="1:3" ht="15.75" x14ac:dyDescent="0.25">
      <c r="A130" s="5">
        <v>39994</v>
      </c>
      <c r="B130" s="4">
        <v>120.29675486388942</v>
      </c>
      <c r="C130">
        <v>65.37</v>
      </c>
    </row>
    <row r="131" spans="1:3" ht="15.75" x14ac:dyDescent="0.25">
      <c r="A131" s="5">
        <v>40025</v>
      </c>
      <c r="B131" s="4">
        <v>122.35418271961036</v>
      </c>
      <c r="C131">
        <v>65.37</v>
      </c>
    </row>
    <row r="132" spans="1:3" ht="15.75" x14ac:dyDescent="0.25">
      <c r="A132" s="5">
        <v>40056</v>
      </c>
      <c r="B132" s="4">
        <v>123.8398079669052</v>
      </c>
      <c r="C132">
        <v>65.37</v>
      </c>
    </row>
    <row r="133" spans="1:3" ht="15.75" x14ac:dyDescent="0.25">
      <c r="A133" s="5">
        <v>40086</v>
      </c>
      <c r="B133" s="4">
        <v>123.82405749931438</v>
      </c>
      <c r="C133">
        <v>65.37</v>
      </c>
    </row>
    <row r="134" spans="1:3" ht="15.75" x14ac:dyDescent="0.25">
      <c r="A134" s="5">
        <v>40117</v>
      </c>
      <c r="B134" s="4">
        <v>119.82952323564581</v>
      </c>
      <c r="C134">
        <v>65.37</v>
      </c>
    </row>
    <row r="135" spans="1:3" ht="15.75" x14ac:dyDescent="0.25">
      <c r="A135" s="5">
        <v>40147</v>
      </c>
      <c r="B135" s="4">
        <v>117.61134499570358</v>
      </c>
      <c r="C135">
        <v>65.37</v>
      </c>
    </row>
    <row r="136" spans="1:3" ht="15.75" x14ac:dyDescent="0.25">
      <c r="A136" s="5">
        <v>40178</v>
      </c>
      <c r="B136" s="4">
        <v>120.04353038373212</v>
      </c>
      <c r="C136">
        <v>65.37</v>
      </c>
    </row>
    <row r="137" spans="1:3" ht="15.75" x14ac:dyDescent="0.25">
      <c r="A137" s="5">
        <v>40209</v>
      </c>
      <c r="B137" s="4">
        <v>122.00428743256343</v>
      </c>
      <c r="C137">
        <v>65.37</v>
      </c>
    </row>
    <row r="138" spans="1:3" ht="15.75" x14ac:dyDescent="0.25">
      <c r="A138" s="5">
        <v>40237</v>
      </c>
      <c r="B138" s="4">
        <v>122.21438907867777</v>
      </c>
      <c r="C138">
        <v>65.37</v>
      </c>
    </row>
    <row r="139" spans="1:3" ht="15.75" x14ac:dyDescent="0.25">
      <c r="A139" s="5">
        <v>40268</v>
      </c>
      <c r="B139" s="4">
        <v>123.23238624653897</v>
      </c>
      <c r="C139">
        <v>65.37</v>
      </c>
    </row>
    <row r="140" spans="1:3" ht="15.75" x14ac:dyDescent="0.25">
      <c r="A140" s="5">
        <v>40298</v>
      </c>
      <c r="B140" s="4">
        <v>126.87523931651447</v>
      </c>
      <c r="C140">
        <v>65.37</v>
      </c>
    </row>
    <row r="141" spans="1:3" ht="15.75" x14ac:dyDescent="0.25">
      <c r="A141" s="5">
        <v>40329</v>
      </c>
      <c r="B141" s="4">
        <v>127.66416299150913</v>
      </c>
      <c r="C141">
        <v>65.37</v>
      </c>
    </row>
    <row r="142" spans="1:3" ht="15.75" x14ac:dyDescent="0.25">
      <c r="A142" s="5">
        <v>40359</v>
      </c>
      <c r="B142" s="4">
        <v>125.96568226429515</v>
      </c>
      <c r="C142">
        <v>65.37</v>
      </c>
    </row>
    <row r="143" spans="1:3" ht="15.75" x14ac:dyDescent="0.25">
      <c r="A143" s="5">
        <v>40390</v>
      </c>
      <c r="B143" s="4">
        <v>125.83506449736807</v>
      </c>
      <c r="C143">
        <v>65.37</v>
      </c>
    </row>
    <row r="144" spans="1:3" ht="15.75" x14ac:dyDescent="0.25">
      <c r="A144" s="5">
        <v>40421</v>
      </c>
      <c r="B144" s="4">
        <v>124.24524850061057</v>
      </c>
      <c r="C144">
        <v>65.37</v>
      </c>
    </row>
    <row r="145" spans="1:3" ht="15.75" x14ac:dyDescent="0.25">
      <c r="A145" s="5">
        <v>40451</v>
      </c>
      <c r="B145" s="4">
        <v>124.57135816655703</v>
      </c>
      <c r="C145">
        <v>65.37</v>
      </c>
    </row>
    <row r="146" spans="1:3" ht="15.75" x14ac:dyDescent="0.25">
      <c r="A146" s="5">
        <v>40482</v>
      </c>
      <c r="B146" s="4">
        <v>122.28566666911186</v>
      </c>
      <c r="C146">
        <v>65.37</v>
      </c>
    </row>
    <row r="147" spans="1:3" ht="15.75" x14ac:dyDescent="0.25">
      <c r="A147" s="5">
        <v>40512</v>
      </c>
      <c r="B147" s="4">
        <v>126.84614907582802</v>
      </c>
      <c r="C147">
        <v>65.37</v>
      </c>
    </row>
    <row r="148" spans="1:3" ht="15.75" x14ac:dyDescent="0.25">
      <c r="A148" s="5">
        <v>40543</v>
      </c>
      <c r="B148" s="4">
        <v>128.87643135546401</v>
      </c>
      <c r="C148">
        <v>65.37</v>
      </c>
    </row>
    <row r="149" spans="1:3" ht="15.75" x14ac:dyDescent="0.25">
      <c r="A149" s="5">
        <v>40574</v>
      </c>
      <c r="B149" s="4">
        <v>126.18857669207992</v>
      </c>
      <c r="C149">
        <v>65.37</v>
      </c>
    </row>
    <row r="150" spans="1:3" ht="15.75" x14ac:dyDescent="0.25">
      <c r="A150" s="5">
        <v>40602</v>
      </c>
      <c r="B150" s="4">
        <v>129.16378363116658</v>
      </c>
      <c r="C150">
        <v>65.37</v>
      </c>
    </row>
    <row r="151" spans="1:3" ht="15.75" x14ac:dyDescent="0.25">
      <c r="A151" s="5">
        <v>40633</v>
      </c>
      <c r="B151" s="4">
        <v>132.37209138690727</v>
      </c>
      <c r="C151">
        <v>65.37</v>
      </c>
    </row>
    <row r="152" spans="1:3" ht="15.75" x14ac:dyDescent="0.25">
      <c r="A152" s="5">
        <v>40663</v>
      </c>
      <c r="B152" s="4">
        <v>131.38292268650798</v>
      </c>
      <c r="C152">
        <v>65.37</v>
      </c>
    </row>
    <row r="153" spans="1:3" ht="15.75" x14ac:dyDescent="0.25">
      <c r="A153" s="5">
        <v>40694</v>
      </c>
      <c r="B153" s="4">
        <v>130.55127665890961</v>
      </c>
      <c r="C153">
        <v>65.37</v>
      </c>
    </row>
    <row r="154" spans="1:3" ht="15.75" x14ac:dyDescent="0.25">
      <c r="A154" s="5">
        <v>40724</v>
      </c>
      <c r="B154" s="4">
        <v>130.18392111647023</v>
      </c>
      <c r="C154">
        <v>65.37</v>
      </c>
    </row>
    <row r="155" spans="1:3" ht="15.75" x14ac:dyDescent="0.25">
      <c r="A155" s="5">
        <v>40755</v>
      </c>
      <c r="B155" s="4">
        <v>126.20554933725101</v>
      </c>
      <c r="C155">
        <v>65.37</v>
      </c>
    </row>
    <row r="156" spans="1:3" ht="15.75" x14ac:dyDescent="0.25">
      <c r="A156" s="5">
        <v>40786</v>
      </c>
      <c r="B156" s="4">
        <v>123.18616488078183</v>
      </c>
      <c r="C156">
        <v>65.37</v>
      </c>
    </row>
    <row r="157" spans="1:3" ht="15.75" x14ac:dyDescent="0.25">
      <c r="A157" s="5">
        <v>40816</v>
      </c>
      <c r="B157" s="4">
        <v>117.01314782520731</v>
      </c>
      <c r="C157">
        <v>65.37</v>
      </c>
    </row>
    <row r="158" spans="1:3" ht="15.75" x14ac:dyDescent="0.25">
      <c r="A158" s="5">
        <v>40847</v>
      </c>
      <c r="B158" s="4">
        <v>121.58467125428749</v>
      </c>
      <c r="C158">
        <v>65.37</v>
      </c>
    </row>
    <row r="159" spans="1:3" ht="15.75" x14ac:dyDescent="0.25">
      <c r="A159" s="5">
        <v>40877</v>
      </c>
      <c r="B159" s="4">
        <v>123.8884763492229</v>
      </c>
      <c r="C159">
        <v>65.37</v>
      </c>
    </row>
    <row r="160" spans="1:3" ht="15.75" x14ac:dyDescent="0.25">
      <c r="A160" s="5">
        <v>40908</v>
      </c>
      <c r="B160" s="4">
        <v>125.19409652532418</v>
      </c>
      <c r="C160">
        <v>65.37</v>
      </c>
    </row>
    <row r="161" spans="1:3" ht="15.75" x14ac:dyDescent="0.25">
      <c r="A161" s="5">
        <v>40939</v>
      </c>
      <c r="B161" s="4">
        <v>123.93592123820673</v>
      </c>
      <c r="C161">
        <v>65.37</v>
      </c>
    </row>
    <row r="162" spans="1:3" ht="15.75" x14ac:dyDescent="0.25">
      <c r="A162" s="5">
        <v>40968</v>
      </c>
      <c r="B162" s="4">
        <v>120.02657991443164</v>
      </c>
      <c r="C162">
        <v>65.37</v>
      </c>
    </row>
    <row r="163" spans="1:3" ht="15.75" x14ac:dyDescent="0.25">
      <c r="A163" s="5">
        <v>40999</v>
      </c>
      <c r="B163" s="4">
        <v>117.84900365336107</v>
      </c>
      <c r="C163">
        <v>65.37</v>
      </c>
    </row>
    <row r="164" spans="1:3" ht="15.75" x14ac:dyDescent="0.25">
      <c r="A164" s="5">
        <v>41029</v>
      </c>
      <c r="B164" s="4">
        <v>117.66659260637175</v>
      </c>
      <c r="C164">
        <v>65.37</v>
      </c>
    </row>
    <row r="165" spans="1:3" ht="15.75" x14ac:dyDescent="0.25">
      <c r="A165" s="5">
        <v>41060</v>
      </c>
      <c r="B165" s="4">
        <v>118.19624200325917</v>
      </c>
      <c r="C165">
        <v>65.37</v>
      </c>
    </row>
    <row r="166" spans="1:3" ht="15.75" x14ac:dyDescent="0.25">
      <c r="A166" s="5">
        <v>41090</v>
      </c>
      <c r="B166" s="4">
        <v>119.38189467332707</v>
      </c>
      <c r="C166">
        <v>65.37</v>
      </c>
    </row>
    <row r="167" spans="1:3" ht="15.75" x14ac:dyDescent="0.25">
      <c r="A167" s="5">
        <v>41121</v>
      </c>
      <c r="B167" s="4">
        <v>117.47411809080734</v>
      </c>
      <c r="C167">
        <v>65.37</v>
      </c>
    </row>
    <row r="168" spans="1:3" ht="15.75" x14ac:dyDescent="0.25">
      <c r="A168" s="5">
        <v>41152</v>
      </c>
      <c r="B168" s="4">
        <v>116.13446893462266</v>
      </c>
      <c r="C168">
        <v>65.37</v>
      </c>
    </row>
    <row r="169" spans="1:3" ht="15.75" x14ac:dyDescent="0.25">
      <c r="A169" s="5">
        <v>41182</v>
      </c>
      <c r="B169" s="4">
        <v>117.89596422878802</v>
      </c>
      <c r="C169">
        <v>65.37</v>
      </c>
    </row>
    <row r="170" spans="1:3" ht="15.75" x14ac:dyDescent="0.25">
      <c r="A170" s="5">
        <v>41213</v>
      </c>
      <c r="B170" s="4">
        <v>120.5198981663587</v>
      </c>
      <c r="C170">
        <v>65.37</v>
      </c>
    </row>
    <row r="171" spans="1:3" ht="15.75" x14ac:dyDescent="0.25">
      <c r="A171" s="5">
        <v>41243</v>
      </c>
      <c r="B171" s="4">
        <v>119.82410487829355</v>
      </c>
      <c r="C171">
        <v>65.37</v>
      </c>
    </row>
    <row r="172" spans="1:3" ht="15.75" x14ac:dyDescent="0.25">
      <c r="A172" s="5">
        <v>41274</v>
      </c>
      <c r="B172" s="4">
        <v>123.72373747088552</v>
      </c>
      <c r="C172">
        <v>65.37</v>
      </c>
    </row>
    <row r="173" spans="1:3" ht="15.75" x14ac:dyDescent="0.25">
      <c r="A173" s="5">
        <v>41305</v>
      </c>
      <c r="B173" s="4">
        <v>126.44371209299176</v>
      </c>
      <c r="C173">
        <v>65.37</v>
      </c>
    </row>
    <row r="174" spans="1:3" ht="15.75" x14ac:dyDescent="0.25">
      <c r="A174" s="5">
        <v>41333</v>
      </c>
      <c r="B174" s="4">
        <v>127.11185093329715</v>
      </c>
      <c r="C174">
        <v>65.37</v>
      </c>
    </row>
    <row r="175" spans="1:3" ht="15.75" x14ac:dyDescent="0.25">
      <c r="A175" s="5">
        <v>41364</v>
      </c>
      <c r="B175" s="4">
        <v>128.66394120803162</v>
      </c>
      <c r="C175">
        <v>65.37</v>
      </c>
    </row>
    <row r="176" spans="1:3" ht="15.75" x14ac:dyDescent="0.25">
      <c r="A176" s="5">
        <v>41394</v>
      </c>
      <c r="B176" s="4">
        <v>125.77860402658466</v>
      </c>
      <c r="C176">
        <v>65.37</v>
      </c>
    </row>
    <row r="177" spans="1:3" ht="15.75" x14ac:dyDescent="0.25">
      <c r="A177" s="5">
        <v>41425</v>
      </c>
      <c r="B177" s="4">
        <v>126.00238737264036</v>
      </c>
      <c r="C177">
        <v>65.37</v>
      </c>
    </row>
    <row r="178" spans="1:3" ht="15.75" x14ac:dyDescent="0.25">
      <c r="A178" s="5">
        <v>41455</v>
      </c>
      <c r="B178" s="4">
        <v>127.27794696244507</v>
      </c>
      <c r="C178">
        <v>65.37</v>
      </c>
    </row>
    <row r="179" spans="1:3" ht="15.75" x14ac:dyDescent="0.25">
      <c r="A179" s="5">
        <v>41486</v>
      </c>
      <c r="B179" s="4">
        <v>127.84069866361052</v>
      </c>
      <c r="C179">
        <v>65.37</v>
      </c>
    </row>
    <row r="180" spans="1:3" ht="15.75" x14ac:dyDescent="0.25">
      <c r="A180" s="5">
        <v>41517</v>
      </c>
      <c r="B180" s="4">
        <v>125.06702132417679</v>
      </c>
      <c r="C180">
        <v>65.37</v>
      </c>
    </row>
    <row r="181" spans="1:3" ht="15.75" x14ac:dyDescent="0.25">
      <c r="A181" s="5">
        <v>41547</v>
      </c>
      <c r="B181" s="4">
        <v>126.71963358613191</v>
      </c>
      <c r="C181">
        <v>65.37</v>
      </c>
    </row>
    <row r="182" spans="1:3" ht="15.75" x14ac:dyDescent="0.25">
      <c r="A182" s="5">
        <v>41578</v>
      </c>
      <c r="B182" s="4">
        <v>124.92578702253419</v>
      </c>
      <c r="C182">
        <v>65.37</v>
      </c>
    </row>
    <row r="183" spans="1:3" ht="15.75" x14ac:dyDescent="0.25">
      <c r="A183" s="5">
        <v>41608</v>
      </c>
      <c r="B183" s="4">
        <v>125.46311189361951</v>
      </c>
      <c r="C183">
        <v>65.37</v>
      </c>
    </row>
    <row r="184" spans="1:3" ht="15.75" x14ac:dyDescent="0.25">
      <c r="A184" s="5">
        <v>41639</v>
      </c>
      <c r="B184" s="4">
        <v>124.32573503146376</v>
      </c>
      <c r="C184">
        <v>65.37</v>
      </c>
    </row>
    <row r="185" spans="1:3" ht="15.75" x14ac:dyDescent="0.25">
      <c r="A185" s="5">
        <v>41670</v>
      </c>
      <c r="B185" s="4">
        <v>123.04882453029674</v>
      </c>
      <c r="C185">
        <v>65.37</v>
      </c>
    </row>
    <row r="186" spans="1:3" ht="15.75" x14ac:dyDescent="0.25">
      <c r="A186" s="5">
        <v>41698</v>
      </c>
      <c r="B186" s="4">
        <v>122.72193887249007</v>
      </c>
      <c r="C186">
        <v>65.37</v>
      </c>
    </row>
    <row r="187" spans="1:3" ht="15.75" x14ac:dyDescent="0.25">
      <c r="A187" s="5">
        <v>41729</v>
      </c>
      <c r="B187" s="4">
        <v>124.99400141122308</v>
      </c>
      <c r="C187">
        <v>65.37</v>
      </c>
    </row>
    <row r="188" spans="1:3" ht="15.75" x14ac:dyDescent="0.25">
      <c r="A188" s="5">
        <v>41759</v>
      </c>
      <c r="B188" s="4">
        <v>122.66014635694029</v>
      </c>
      <c r="C188">
        <v>65.37</v>
      </c>
    </row>
    <row r="189" spans="1:3" ht="15.75" x14ac:dyDescent="0.25">
      <c r="A189" s="5">
        <v>41790</v>
      </c>
      <c r="B189" s="4">
        <v>119.82531623740266</v>
      </c>
      <c r="C189">
        <v>65.37</v>
      </c>
    </row>
    <row r="190" spans="1:3" ht="15.75" x14ac:dyDescent="0.25">
      <c r="A190" s="5">
        <v>41820</v>
      </c>
      <c r="B190" s="4">
        <v>121.52491875837258</v>
      </c>
      <c r="C190">
        <v>65.37</v>
      </c>
    </row>
    <row r="191" spans="1:3" ht="15.75" x14ac:dyDescent="0.25">
      <c r="A191" s="5">
        <v>41851</v>
      </c>
      <c r="B191" s="4">
        <v>115.22787865021304</v>
      </c>
      <c r="C191">
        <v>65.37</v>
      </c>
    </row>
    <row r="192" spans="1:3" ht="15.75" x14ac:dyDescent="0.25">
      <c r="A192" s="5">
        <v>41882</v>
      </c>
      <c r="B192" s="4">
        <v>115.39084550925878</v>
      </c>
      <c r="C192">
        <v>65.37</v>
      </c>
    </row>
    <row r="193" spans="1:3" ht="15.75" x14ac:dyDescent="0.25">
      <c r="A193" s="5">
        <v>41912</v>
      </c>
      <c r="B193" s="4">
        <v>110.5991278535346</v>
      </c>
      <c r="C193">
        <v>65.37</v>
      </c>
    </row>
    <row r="194" spans="1:3" ht="15.75" x14ac:dyDescent="0.25">
      <c r="A194" s="5">
        <v>41943</v>
      </c>
      <c r="B194" s="4">
        <v>114.5089943792286</v>
      </c>
      <c r="C194">
        <v>65.37</v>
      </c>
    </row>
    <row r="195" spans="1:3" ht="15.75" x14ac:dyDescent="0.25">
      <c r="A195" s="5">
        <v>41973</v>
      </c>
      <c r="B195" s="4">
        <v>110.63319721489002</v>
      </c>
      <c r="C195">
        <v>65.37</v>
      </c>
    </row>
    <row r="196" spans="1:3" ht="15.75" x14ac:dyDescent="0.25">
      <c r="A196" s="5">
        <v>42004</v>
      </c>
      <c r="B196" s="4">
        <v>115.06941668081761</v>
      </c>
      <c r="C196">
        <v>65.37</v>
      </c>
    </row>
    <row r="197" spans="1:3" ht="15.75" x14ac:dyDescent="0.25">
      <c r="A197" s="5">
        <v>42035</v>
      </c>
      <c r="B197" s="4">
        <v>113.81752591113487</v>
      </c>
      <c r="C197">
        <v>65.37</v>
      </c>
    </row>
    <row r="198" spans="1:3" ht="15.75" x14ac:dyDescent="0.25">
      <c r="A198" s="5">
        <v>42063</v>
      </c>
      <c r="B198" s="4">
        <v>112.51342078863237</v>
      </c>
      <c r="C198">
        <v>65.37</v>
      </c>
    </row>
    <row r="199" spans="1:3" ht="15.75" x14ac:dyDescent="0.25">
      <c r="A199" s="5">
        <v>42094</v>
      </c>
      <c r="B199" s="4">
        <v>115.89351681394321</v>
      </c>
      <c r="C199">
        <v>65.37</v>
      </c>
    </row>
    <row r="200" spans="1:3" ht="15.75" x14ac:dyDescent="0.25">
      <c r="A200" s="5">
        <v>42124</v>
      </c>
      <c r="B200" s="4">
        <v>111.97927041552606</v>
      </c>
      <c r="C200">
        <v>65.37</v>
      </c>
    </row>
    <row r="201" spans="1:3" ht="15.75" x14ac:dyDescent="0.25">
      <c r="A201" s="5">
        <v>42155</v>
      </c>
      <c r="B201" s="4">
        <v>111.62147370704825</v>
      </c>
      <c r="C201">
        <v>65.37</v>
      </c>
    </row>
    <row r="202" spans="1:3" ht="15.75" x14ac:dyDescent="0.25">
      <c r="A202" s="5">
        <v>42185</v>
      </c>
      <c r="B202" s="4">
        <v>114.288171806932</v>
      </c>
      <c r="C202">
        <v>65.37</v>
      </c>
    </row>
    <row r="203" spans="1:3" ht="15.75" x14ac:dyDescent="0.25">
      <c r="A203" s="5">
        <v>42216</v>
      </c>
      <c r="B203" s="4">
        <v>109.7190300387204</v>
      </c>
      <c r="C203">
        <v>65.37</v>
      </c>
    </row>
    <row r="204" spans="1:3" ht="15.75" x14ac:dyDescent="0.25">
      <c r="A204" s="5">
        <v>42247</v>
      </c>
      <c r="B204" s="4">
        <v>110.35032648391143</v>
      </c>
      <c r="C204">
        <v>65.37</v>
      </c>
    </row>
    <row r="205" spans="1:3" ht="15.75" x14ac:dyDescent="0.25">
      <c r="A205" s="5">
        <v>42277</v>
      </c>
      <c r="B205" s="4">
        <v>108.54815203294621</v>
      </c>
      <c r="C205">
        <v>65.37</v>
      </c>
    </row>
    <row r="206" spans="1:3" ht="15.75" x14ac:dyDescent="0.25">
      <c r="A206" s="5">
        <v>42308</v>
      </c>
      <c r="B206" s="4">
        <v>104.47698245776972</v>
      </c>
      <c r="C206">
        <v>65.37</v>
      </c>
    </row>
    <row r="207" spans="1:3" ht="15.75" x14ac:dyDescent="0.25">
      <c r="A207" s="5">
        <v>42338</v>
      </c>
      <c r="B207" s="4">
        <v>106.74017497497411</v>
      </c>
      <c r="C207">
        <v>65.37</v>
      </c>
    </row>
    <row r="208" spans="1:3" ht="15.75" x14ac:dyDescent="0.25">
      <c r="A208" s="5">
        <v>42369</v>
      </c>
      <c r="B208" s="4">
        <v>103.49635634483975</v>
      </c>
      <c r="C208">
        <v>65.37</v>
      </c>
    </row>
    <row r="209" spans="1:3" ht="15.75" x14ac:dyDescent="0.25">
      <c r="A209" s="5">
        <v>42400</v>
      </c>
      <c r="B209" s="4">
        <v>102.52772052312318</v>
      </c>
      <c r="C209">
        <v>65.37</v>
      </c>
    </row>
    <row r="210" spans="1:3" ht="15.75" x14ac:dyDescent="0.25">
      <c r="A210" s="5">
        <v>42429</v>
      </c>
      <c r="B210" s="4">
        <v>103.76760241724439</v>
      </c>
      <c r="C210">
        <v>65.37</v>
      </c>
    </row>
    <row r="211" spans="1:3" ht="15.75" x14ac:dyDescent="0.25">
      <c r="A211" s="5">
        <v>42460</v>
      </c>
      <c r="B211" s="4">
        <v>104.9486964789929</v>
      </c>
      <c r="C211">
        <v>65.37</v>
      </c>
    </row>
    <row r="212" spans="1:3" ht="15.75" x14ac:dyDescent="0.25">
      <c r="A212" s="5">
        <v>42490</v>
      </c>
      <c r="B212" s="4">
        <v>108.63216267507002</v>
      </c>
      <c r="C212">
        <v>65.37</v>
      </c>
    </row>
    <row r="213" spans="1:3" ht="15.75" x14ac:dyDescent="0.25">
      <c r="A213" s="5">
        <v>42521</v>
      </c>
      <c r="B213" s="4">
        <v>107.15047510898798</v>
      </c>
      <c r="C213">
        <v>65.37</v>
      </c>
    </row>
    <row r="214" spans="1:3" ht="15.75" x14ac:dyDescent="0.25">
      <c r="A214" s="5">
        <v>42551</v>
      </c>
      <c r="B214" s="4">
        <v>109.36500755726151</v>
      </c>
      <c r="C214">
        <v>65.37</v>
      </c>
    </row>
    <row r="215" spans="1:3" ht="15.75" x14ac:dyDescent="0.25">
      <c r="A215" s="5">
        <v>42582</v>
      </c>
      <c r="B215" s="4">
        <v>108.68029488949801</v>
      </c>
      <c r="C215">
        <v>65.37</v>
      </c>
    </row>
    <row r="216" spans="1:3" ht="15.75" x14ac:dyDescent="0.25">
      <c r="A216" s="5">
        <v>42613</v>
      </c>
      <c r="B216" s="4">
        <v>109.52663893366355</v>
      </c>
      <c r="C216">
        <v>65.37</v>
      </c>
    </row>
    <row r="217" spans="1:3" ht="15.75" x14ac:dyDescent="0.25">
      <c r="A217" s="5">
        <v>42643</v>
      </c>
      <c r="B217" s="4">
        <v>108.67120267426246</v>
      </c>
      <c r="C217">
        <v>65.37</v>
      </c>
    </row>
    <row r="218" spans="1:3" ht="15.75" x14ac:dyDescent="0.25">
      <c r="A218" s="5">
        <v>42674</v>
      </c>
      <c r="B218" s="4">
        <v>106.01856713593058</v>
      </c>
      <c r="C218">
        <v>65.37</v>
      </c>
    </row>
    <row r="219" spans="1:3" ht="15.75" x14ac:dyDescent="0.25">
      <c r="A219" s="5">
        <v>42704</v>
      </c>
      <c r="B219" s="4">
        <v>115.09202469411596</v>
      </c>
      <c r="C219">
        <v>65.37</v>
      </c>
    </row>
    <row r="220" spans="1:3" ht="15.75" x14ac:dyDescent="0.25">
      <c r="A220" s="5">
        <v>42735</v>
      </c>
      <c r="B220" s="4">
        <v>117.03190781425155</v>
      </c>
      <c r="C220">
        <v>65.37</v>
      </c>
    </row>
    <row r="221" spans="1:3" ht="15.75" x14ac:dyDescent="0.25">
      <c r="A221" s="5">
        <v>42766</v>
      </c>
      <c r="B221" s="4">
        <v>112.45692031786102</v>
      </c>
      <c r="C221">
        <v>65.37</v>
      </c>
    </row>
    <row r="222" spans="1:3" ht="15.75" x14ac:dyDescent="0.25">
      <c r="A222" s="5">
        <v>42794</v>
      </c>
      <c r="B222" s="4">
        <v>110.40812711468807</v>
      </c>
      <c r="C222">
        <v>65.37</v>
      </c>
    </row>
    <row r="223" spans="1:3" ht="15.75" x14ac:dyDescent="0.25">
      <c r="A223" s="5">
        <v>42825</v>
      </c>
      <c r="B223" s="4">
        <v>108.91697579210278</v>
      </c>
      <c r="C223">
        <v>65.37</v>
      </c>
    </row>
    <row r="224" spans="1:3" ht="15.75" x14ac:dyDescent="0.25">
      <c r="A224" s="5">
        <v>42855</v>
      </c>
      <c r="B224" s="4">
        <v>107.60820823421248</v>
      </c>
      <c r="C224">
        <v>65.37</v>
      </c>
    </row>
    <row r="225" spans="1:3" ht="15.75" x14ac:dyDescent="0.25">
      <c r="A225" s="5">
        <v>42886</v>
      </c>
      <c r="B225" s="4">
        <v>102.7337785390657</v>
      </c>
      <c r="C225">
        <v>65.37</v>
      </c>
    </row>
    <row r="226" spans="1:3" ht="15.75" x14ac:dyDescent="0.25">
      <c r="A226" s="5">
        <v>42916</v>
      </c>
      <c r="B226" s="4">
        <v>107.24800417996133</v>
      </c>
      <c r="C226">
        <v>65.37</v>
      </c>
    </row>
    <row r="227" spans="1:3" ht="15.75" x14ac:dyDescent="0.25">
      <c r="A227" s="5">
        <v>42947</v>
      </c>
      <c r="B227" s="4">
        <v>104.41707868816056</v>
      </c>
      <c r="C227">
        <v>65.37</v>
      </c>
    </row>
    <row r="228" spans="1:3" ht="15.75" x14ac:dyDescent="0.25">
      <c r="A228" s="5">
        <v>42978</v>
      </c>
      <c r="B228" s="4">
        <v>101.76393651899546</v>
      </c>
      <c r="C228">
        <v>65.37</v>
      </c>
    </row>
    <row r="229" spans="1:3" ht="15.75" x14ac:dyDescent="0.25">
      <c r="A229" s="5">
        <v>43008</v>
      </c>
      <c r="B229" s="4">
        <v>107.0496339365811</v>
      </c>
      <c r="C229">
        <v>65.37</v>
      </c>
    </row>
    <row r="230" spans="1:3" ht="15.75" x14ac:dyDescent="0.25">
      <c r="A230" s="5">
        <v>43039</v>
      </c>
      <c r="B230" s="4">
        <v>104.14371619467363</v>
      </c>
      <c r="C230">
        <v>65.37</v>
      </c>
    </row>
    <row r="231" spans="1:3" ht="15.75" x14ac:dyDescent="0.25">
      <c r="A231" s="5">
        <v>43069</v>
      </c>
      <c r="B231" s="4">
        <v>104.88029373320052</v>
      </c>
      <c r="C231">
        <v>65.37</v>
      </c>
    </row>
    <row r="232" spans="1:3" ht="15.75" x14ac:dyDescent="0.25">
      <c r="A232" s="5">
        <v>43100</v>
      </c>
      <c r="B232" s="4">
        <v>104.00816790331925</v>
      </c>
      <c r="C232">
        <v>65.37</v>
      </c>
    </row>
    <row r="233" spans="1:3" ht="15.75" x14ac:dyDescent="0.25">
      <c r="A233" s="5">
        <v>43131</v>
      </c>
      <c r="B233" s="4">
        <v>99.071296183551212</v>
      </c>
      <c r="C233">
        <v>65.37</v>
      </c>
    </row>
    <row r="234" spans="1:3" ht="15.75" x14ac:dyDescent="0.25">
      <c r="A234" s="5">
        <v>43159</v>
      </c>
      <c r="B234" s="4">
        <v>97.086089155825505</v>
      </c>
      <c r="C234">
        <v>65.37</v>
      </c>
    </row>
    <row r="235" spans="1:3" ht="15.75" x14ac:dyDescent="0.25">
      <c r="A235" s="5">
        <v>43190</v>
      </c>
      <c r="B235" s="4">
        <v>101.13920887974753</v>
      </c>
      <c r="C235">
        <v>65.37</v>
      </c>
    </row>
    <row r="236" spans="1:3" ht="15.75" x14ac:dyDescent="0.25">
      <c r="A236" s="5">
        <v>43220</v>
      </c>
      <c r="B236" s="4">
        <v>101.97319382158484</v>
      </c>
      <c r="C236">
        <v>65.37</v>
      </c>
    </row>
    <row r="237" spans="1:3" ht="15.75" x14ac:dyDescent="0.25">
      <c r="A237" s="5">
        <v>43251</v>
      </c>
      <c r="B237" s="4">
        <v>102.73913535172608</v>
      </c>
      <c r="C237">
        <v>65.37</v>
      </c>
    </row>
    <row r="238" spans="1:3" ht="15.75" x14ac:dyDescent="0.25">
      <c r="A238" s="5">
        <v>43281</v>
      </c>
      <c r="B238" s="4">
        <v>102.53400118602961</v>
      </c>
      <c r="C238">
        <v>65.37</v>
      </c>
    </row>
    <row r="239" spans="1:3" ht="15.75" x14ac:dyDescent="0.25">
      <c r="A239" s="5">
        <v>43312</v>
      </c>
      <c r="B239" s="4">
        <v>102.11634085539413</v>
      </c>
      <c r="C239">
        <v>65.37</v>
      </c>
    </row>
    <row r="240" spans="1:3" ht="15.75" x14ac:dyDescent="0.25">
      <c r="A240" s="5">
        <v>43343</v>
      </c>
      <c r="B240" s="4">
        <v>100.69187297661136</v>
      </c>
      <c r="C240">
        <v>65.37</v>
      </c>
    </row>
    <row r="241" spans="1:3" ht="15.75" x14ac:dyDescent="0.25">
      <c r="A241" s="5">
        <v>43373</v>
      </c>
      <c r="B241" s="4">
        <v>99.054533666293381</v>
      </c>
      <c r="C241">
        <v>65.37</v>
      </c>
    </row>
    <row r="242" spans="1:3" ht="15.75" x14ac:dyDescent="0.25">
      <c r="A242" s="5">
        <v>43404</v>
      </c>
      <c r="B242" s="4">
        <v>97.410931882680885</v>
      </c>
      <c r="C242">
        <v>65.37</v>
      </c>
    </row>
    <row r="243" spans="1:3" ht="15.75" x14ac:dyDescent="0.25">
      <c r="A243" s="5">
        <v>43434</v>
      </c>
      <c r="B243" s="4">
        <v>98.63076917831944</v>
      </c>
      <c r="C243">
        <v>65.37</v>
      </c>
    </row>
    <row r="244" spans="1:3" ht="15.75" x14ac:dyDescent="0.25">
      <c r="A244" s="5">
        <v>43465</v>
      </c>
      <c r="B244" s="4">
        <v>96.269381711533626</v>
      </c>
      <c r="C244">
        <v>65.37</v>
      </c>
    </row>
    <row r="245" spans="1:3" ht="15.75" x14ac:dyDescent="0.25">
      <c r="A245" s="5">
        <v>43496</v>
      </c>
      <c r="B245" s="4">
        <v>97.720233222283554</v>
      </c>
      <c r="C245">
        <v>65.37</v>
      </c>
    </row>
    <row r="246" spans="1:3" ht="15.75" x14ac:dyDescent="0.25">
      <c r="A246" s="5">
        <v>43524</v>
      </c>
      <c r="B246" s="4">
        <v>99.434850417291258</v>
      </c>
      <c r="C246">
        <v>65.37</v>
      </c>
    </row>
    <row r="247" spans="1:3" ht="15.75" x14ac:dyDescent="0.25">
      <c r="A247" s="5">
        <v>43555</v>
      </c>
      <c r="B247" s="4">
        <v>94.755996558127123</v>
      </c>
      <c r="C247">
        <v>65.37</v>
      </c>
    </row>
    <row r="248" spans="1:3" ht="15.75" x14ac:dyDescent="0.25">
      <c r="A248" s="5">
        <v>43585</v>
      </c>
      <c r="B248" s="4">
        <v>93.487191572563802</v>
      </c>
      <c r="C248">
        <v>65.37</v>
      </c>
    </row>
    <row r="249" spans="1:3" ht="15.75" x14ac:dyDescent="0.25">
      <c r="A249" s="5">
        <v>43616</v>
      </c>
      <c r="B249" s="4">
        <v>93.63316337848218</v>
      </c>
      <c r="C249">
        <v>65.37</v>
      </c>
    </row>
    <row r="250" spans="1:3" ht="15.75" x14ac:dyDescent="0.25">
      <c r="A250" s="5">
        <v>43646</v>
      </c>
      <c r="B250" s="4">
        <v>93.302409250464166</v>
      </c>
      <c r="C250">
        <v>65.37</v>
      </c>
    </row>
    <row r="251" spans="1:3" ht="15.75" x14ac:dyDescent="0.25">
      <c r="A251" s="5">
        <v>43677</v>
      </c>
      <c r="B251" s="4">
        <v>91.868066344507852</v>
      </c>
      <c r="C251">
        <v>65.37</v>
      </c>
    </row>
    <row r="252" spans="1:3" ht="15.75" x14ac:dyDescent="0.25">
      <c r="A252" s="5">
        <v>43708</v>
      </c>
      <c r="B252" s="4">
        <v>89.720451167194568</v>
      </c>
      <c r="C252">
        <v>65.37</v>
      </c>
    </row>
    <row r="253" spans="1:3" ht="15.75" x14ac:dyDescent="0.25">
      <c r="A253" s="5">
        <v>43738</v>
      </c>
      <c r="B253" s="4">
        <v>91.176459055674556</v>
      </c>
      <c r="C253">
        <v>65.37</v>
      </c>
    </row>
    <row r="254" spans="1:3" ht="15.75" x14ac:dyDescent="0.25">
      <c r="A254" s="5">
        <v>43769</v>
      </c>
      <c r="B254" s="4">
        <v>90.237850349856572</v>
      </c>
      <c r="C254">
        <v>65.37</v>
      </c>
    </row>
    <row r="255" spans="1:3" ht="15.75" x14ac:dyDescent="0.25">
      <c r="A255" s="5">
        <v>43799</v>
      </c>
      <c r="B255" s="4">
        <v>89.892257056244816</v>
      </c>
      <c r="C255">
        <v>65.37</v>
      </c>
    </row>
    <row r="256" spans="1:3" ht="15.75" x14ac:dyDescent="0.25">
      <c r="A256" s="5">
        <v>43830</v>
      </c>
      <c r="B256" s="4">
        <v>89.298177446166221</v>
      </c>
      <c r="C256">
        <v>65.37</v>
      </c>
    </row>
    <row r="257" spans="1:3" ht="15.75" x14ac:dyDescent="0.25">
      <c r="A257" s="5">
        <v>43861</v>
      </c>
      <c r="B257" s="4">
        <v>84.659429996728576</v>
      </c>
      <c r="C257">
        <v>65.37</v>
      </c>
    </row>
    <row r="258" spans="1:3" ht="15.75" x14ac:dyDescent="0.25">
      <c r="A258" s="5">
        <v>43890</v>
      </c>
      <c r="B258" s="4">
        <v>82.931483753568656</v>
      </c>
      <c r="C258">
        <v>65.37</v>
      </c>
    </row>
    <row r="259" spans="1:3" ht="15.75" x14ac:dyDescent="0.25">
      <c r="A259" s="5">
        <v>43921</v>
      </c>
      <c r="B259" s="4">
        <v>73.308490216484756</v>
      </c>
      <c r="C259">
        <v>65.37</v>
      </c>
    </row>
    <row r="260" spans="1:3" ht="15.75" x14ac:dyDescent="0.25">
      <c r="A260" s="5">
        <v>43951</v>
      </c>
      <c r="B260" s="4">
        <v>72.053573641852765</v>
      </c>
      <c r="C260">
        <v>65.37</v>
      </c>
    </row>
    <row r="261" spans="1:3" ht="15.75" x14ac:dyDescent="0.25">
      <c r="A261" s="5">
        <v>43982</v>
      </c>
      <c r="B261" s="4">
        <v>71.876585946164965</v>
      </c>
      <c r="C261">
        <v>65.37</v>
      </c>
    </row>
    <row r="262" spans="1:3" ht="15.75" x14ac:dyDescent="0.25">
      <c r="A262" s="5">
        <v>44012</v>
      </c>
      <c r="B262" s="4">
        <v>70.108394923778917</v>
      </c>
      <c r="C262">
        <v>65.37</v>
      </c>
    </row>
    <row r="263" spans="1:3" ht="15.75" x14ac:dyDescent="0.25">
      <c r="A263" s="5">
        <v>44043</v>
      </c>
      <c r="B263" s="4">
        <v>67.264055824911196</v>
      </c>
      <c r="C263">
        <v>65.37</v>
      </c>
    </row>
    <row r="264" spans="1:3" ht="15.75" x14ac:dyDescent="0.25">
      <c r="A264" s="5">
        <v>44074</v>
      </c>
      <c r="B264" s="4">
        <v>64.605033746620663</v>
      </c>
      <c r="C264">
        <v>65.37</v>
      </c>
    </row>
    <row r="265" spans="1:3" ht="15.75" x14ac:dyDescent="0.25">
      <c r="A265" s="5">
        <v>44104</v>
      </c>
      <c r="B265" s="4">
        <v>65.782461318696349</v>
      </c>
      <c r="C265">
        <v>65.37</v>
      </c>
    </row>
    <row r="266" spans="1:3" ht="15.75" x14ac:dyDescent="0.25">
      <c r="A266" s="5">
        <v>44135</v>
      </c>
      <c r="B266" s="4">
        <v>68.667759703592566</v>
      </c>
      <c r="C266">
        <v>65.37</v>
      </c>
    </row>
    <row r="267" spans="1:3" ht="15.75" x14ac:dyDescent="0.25">
      <c r="A267" s="5">
        <v>44165</v>
      </c>
      <c r="B267" s="4">
        <v>73.224708323147851</v>
      </c>
      <c r="C267">
        <v>65.37</v>
      </c>
    </row>
    <row r="268" spans="1:3" ht="15.75" x14ac:dyDescent="0.25">
      <c r="A268" s="5">
        <v>44196</v>
      </c>
      <c r="B268" s="4">
        <v>75.419678009789877</v>
      </c>
      <c r="C268">
        <v>65.37</v>
      </c>
    </row>
    <row r="269" spans="1:3" ht="15.75" x14ac:dyDescent="0.25">
      <c r="A269" s="5">
        <v>44227</v>
      </c>
      <c r="B269" s="4">
        <v>78.147498235831932</v>
      </c>
      <c r="C269">
        <v>65.37</v>
      </c>
    </row>
    <row r="270" spans="1:3" ht="15.75" x14ac:dyDescent="0.25">
      <c r="A270" s="5">
        <v>44255</v>
      </c>
      <c r="B270" s="4">
        <v>82.29067832632326</v>
      </c>
      <c r="C270">
        <v>65.37</v>
      </c>
    </row>
    <row r="271" spans="1:3" ht="15.75" x14ac:dyDescent="0.25">
      <c r="A271" s="5">
        <v>44286</v>
      </c>
      <c r="B271" s="4">
        <v>82.777126665470945</v>
      </c>
      <c r="C271">
        <v>65.37</v>
      </c>
    </row>
    <row r="272" spans="1:3" ht="15.75" x14ac:dyDescent="0.25">
      <c r="A272" s="5">
        <v>44316</v>
      </c>
      <c r="B272" s="4">
        <v>80.042330721614178</v>
      </c>
      <c r="C272">
        <v>65.37</v>
      </c>
    </row>
    <row r="273" spans="1:3" ht="15.75" x14ac:dyDescent="0.25">
      <c r="A273" s="5">
        <v>44347</v>
      </c>
      <c r="B273" s="4">
        <v>81.433831784910836</v>
      </c>
      <c r="C273">
        <v>65.37</v>
      </c>
    </row>
    <row r="274" spans="1:3" ht="15.75" x14ac:dyDescent="0.25">
      <c r="A274" s="5">
        <v>44377</v>
      </c>
      <c r="B274" s="4">
        <v>78.538426591418897</v>
      </c>
      <c r="C274">
        <v>65.37</v>
      </c>
    </row>
    <row r="275" spans="1:3" ht="15.75" x14ac:dyDescent="0.25">
      <c r="A275" s="5">
        <v>44408</v>
      </c>
      <c r="B275" s="4">
        <v>74.788831444381245</v>
      </c>
      <c r="C275">
        <v>65.37</v>
      </c>
    </row>
    <row r="276" spans="1:3" ht="15.75" x14ac:dyDescent="0.25">
      <c r="A276" s="5">
        <v>44439</v>
      </c>
      <c r="B276" s="4">
        <v>73.471981216891479</v>
      </c>
      <c r="C276">
        <v>65.37</v>
      </c>
    </row>
    <row r="277" spans="1:3" ht="15.75" x14ac:dyDescent="0.25">
      <c r="A277" s="5">
        <v>44469</v>
      </c>
      <c r="B277" s="4">
        <v>75.20892702069608</v>
      </c>
      <c r="C277">
        <v>65.37</v>
      </c>
    </row>
    <row r="278" spans="1:3" ht="15.75" x14ac:dyDescent="0.25">
      <c r="A278" s="5">
        <v>44500</v>
      </c>
      <c r="B278" s="4">
        <v>72.943718026445879</v>
      </c>
      <c r="C278">
        <v>65.37</v>
      </c>
    </row>
    <row r="279" spans="1:3" ht="15.75" x14ac:dyDescent="0.25">
      <c r="A279" s="5">
        <v>44530</v>
      </c>
      <c r="B279" s="4">
        <v>69.719165713174377</v>
      </c>
      <c r="C279">
        <v>65.37</v>
      </c>
    </row>
    <row r="280" spans="1:3" ht="15.75" x14ac:dyDescent="0.25">
      <c r="A280" s="5">
        <v>44561</v>
      </c>
      <c r="B280" s="4">
        <v>70.795202400408343</v>
      </c>
      <c r="C280">
        <v>65.37</v>
      </c>
    </row>
    <row r="281" spans="1:3" ht="15.75" x14ac:dyDescent="0.25">
      <c r="A281" s="5">
        <v>44592</v>
      </c>
      <c r="B281" s="4">
        <v>70.337671811682711</v>
      </c>
      <c r="C281">
        <v>65.37</v>
      </c>
    </row>
    <row r="282" spans="1:3" ht="15.75" x14ac:dyDescent="0.25">
      <c r="A282" s="5">
        <v>44620</v>
      </c>
      <c r="B282" s="4">
        <v>73.501410440007945</v>
      </c>
      <c r="C282">
        <v>65.37</v>
      </c>
    </row>
    <row r="283" spans="1:3" ht="15.75" x14ac:dyDescent="0.25">
      <c r="A283" s="5">
        <v>44651</v>
      </c>
      <c r="B283" s="4">
        <v>71.908753850852591</v>
      </c>
      <c r="C283">
        <v>65.37</v>
      </c>
    </row>
    <row r="284" spans="1:3" ht="15.75" x14ac:dyDescent="0.25">
      <c r="A284" s="5">
        <v>44681</v>
      </c>
      <c r="B284" s="4">
        <v>74.318224457915065</v>
      </c>
      <c r="C284">
        <v>65.37</v>
      </c>
    </row>
    <row r="285" spans="1:3" ht="15.75" x14ac:dyDescent="0.25">
      <c r="A285" s="5">
        <v>44712</v>
      </c>
      <c r="B285" s="4">
        <v>75.956390938620515</v>
      </c>
      <c r="C285">
        <v>65.37</v>
      </c>
    </row>
    <row r="286" spans="1:3" ht="15.75" x14ac:dyDescent="0.25">
      <c r="A286" s="5">
        <v>44742</v>
      </c>
      <c r="B286" s="4">
        <v>76.327615439515895</v>
      </c>
      <c r="C286">
        <v>65.37</v>
      </c>
    </row>
    <row r="287" spans="1:3" ht="15.75" x14ac:dyDescent="0.25">
      <c r="A287" s="5">
        <v>44773</v>
      </c>
      <c r="B287" s="4">
        <v>74.870600426412125</v>
      </c>
      <c r="C287">
        <v>65.37</v>
      </c>
    </row>
    <row r="288" spans="1:3" ht="15.75" x14ac:dyDescent="0.25">
      <c r="A288" s="5">
        <v>44804</v>
      </c>
      <c r="B288" s="4">
        <v>76.809903518666459</v>
      </c>
      <c r="C288">
        <v>65.37</v>
      </c>
    </row>
    <row r="289" spans="1:3" ht="15.75" x14ac:dyDescent="0.25">
      <c r="A289" s="5">
        <v>44834</v>
      </c>
      <c r="B289" s="4">
        <v>77.513049853171168</v>
      </c>
      <c r="C289">
        <v>65.37</v>
      </c>
    </row>
    <row r="290" spans="1:3" ht="15.75" x14ac:dyDescent="0.25">
      <c r="A290" s="5">
        <v>44865</v>
      </c>
      <c r="B290" s="4">
        <v>83.02275922597083</v>
      </c>
      <c r="C290">
        <v>65.37</v>
      </c>
    </row>
    <row r="291" spans="1:3" ht="15.75" x14ac:dyDescent="0.25">
      <c r="A291" s="5">
        <v>44895</v>
      </c>
      <c r="B291" s="4">
        <v>81.336393914191675</v>
      </c>
      <c r="C291">
        <v>65.37</v>
      </c>
    </row>
    <row r="292" spans="1:3" ht="15.75" x14ac:dyDescent="0.25">
      <c r="A292" s="5">
        <v>44926</v>
      </c>
      <c r="B292" s="4">
        <v>83.160745588368513</v>
      </c>
      <c r="C292">
        <v>65.37</v>
      </c>
    </row>
    <row r="293" spans="1:3" ht="15.75" x14ac:dyDescent="0.25">
      <c r="A293" s="5">
        <v>44957</v>
      </c>
      <c r="B293" s="4">
        <v>82.382556686494624</v>
      </c>
      <c r="C293">
        <v>65.37</v>
      </c>
    </row>
    <row r="294" spans="1:3" ht="15.75" x14ac:dyDescent="0.25">
      <c r="A294" s="5">
        <v>44985</v>
      </c>
      <c r="B294" s="4">
        <v>81.90844658228508</v>
      </c>
      <c r="C294">
        <v>65.37</v>
      </c>
    </row>
    <row r="295" spans="1:3" ht="15.75" x14ac:dyDescent="0.25">
      <c r="A295" s="5">
        <v>45016</v>
      </c>
      <c r="B295" s="4">
        <v>72.515301264236371</v>
      </c>
      <c r="C295">
        <v>65.37</v>
      </c>
    </row>
    <row r="296" spans="1:3" ht="15.75" x14ac:dyDescent="0.25">
      <c r="A296" s="5">
        <v>45046</v>
      </c>
      <c r="B296" s="4">
        <v>71.183881387060993</v>
      </c>
      <c r="C296">
        <v>65.37</v>
      </c>
    </row>
    <row r="297" spans="1:3" ht="15.75" x14ac:dyDescent="0.25">
      <c r="A297" s="5">
        <v>45077</v>
      </c>
      <c r="B297" s="4">
        <v>66.400175666969133</v>
      </c>
      <c r="C297">
        <v>65.37</v>
      </c>
    </row>
    <row r="298" spans="1:3" ht="15.75" x14ac:dyDescent="0.25">
      <c r="A298" s="5">
        <v>45107</v>
      </c>
      <c r="B298" s="4">
        <v>67.421816116540526</v>
      </c>
      <c r="C298">
        <v>65.37</v>
      </c>
    </row>
    <row r="299" spans="1:3" ht="15.75" x14ac:dyDescent="0.25">
      <c r="A299" s="5">
        <v>45138</v>
      </c>
      <c r="B299" s="4">
        <v>68.815860662458348</v>
      </c>
      <c r="C299">
        <v>65.37</v>
      </c>
    </row>
    <row r="300" spans="1:3" ht="15.75" x14ac:dyDescent="0.25">
      <c r="A300" s="5">
        <v>45169</v>
      </c>
      <c r="B300" s="4">
        <v>66.865184657524267</v>
      </c>
      <c r="C300">
        <v>65.37</v>
      </c>
    </row>
    <row r="301" spans="1:3" ht="15.75" x14ac:dyDescent="0.25">
      <c r="A301" s="5">
        <v>45199</v>
      </c>
      <c r="B301" s="4">
        <v>66.814597508590182</v>
      </c>
      <c r="C301">
        <v>65.37</v>
      </c>
    </row>
    <row r="302" spans="1:3" ht="15.75" x14ac:dyDescent="0.25">
      <c r="A302" s="5">
        <v>45230</v>
      </c>
      <c r="B302" s="4">
        <v>64.118295731095742</v>
      </c>
      <c r="C302">
        <v>65.37</v>
      </c>
    </row>
    <row r="303" spans="1:3" ht="15.75" x14ac:dyDescent="0.25">
      <c r="A303" s="5">
        <v>45260</v>
      </c>
      <c r="B303" s="4">
        <v>63.061449904809123</v>
      </c>
      <c r="C303">
        <v>65.37</v>
      </c>
    </row>
    <row r="304" spans="1:3" ht="15.75" x14ac:dyDescent="0.25">
      <c r="A304" s="5">
        <v>45291</v>
      </c>
      <c r="B304" s="4">
        <v>67.286567048431337</v>
      </c>
      <c r="C304">
        <v>65.37</v>
      </c>
    </row>
    <row r="305" spans="1:1" x14ac:dyDescent="0.25">
      <c r="A30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75E7-6610-4593-BFC3-8673996540C3}">
  <dimension ref="A1:L3395"/>
  <sheetViews>
    <sheetView topLeftCell="A154" workbookViewId="0">
      <selection activeCell="F186" sqref="F186"/>
    </sheetView>
  </sheetViews>
  <sheetFormatPr defaultRowHeight="15" x14ac:dyDescent="0.25"/>
  <cols>
    <col min="1" max="2" width="10.7109375" bestFit="1" customWidth="1"/>
    <col min="3" max="3" width="11.7109375" customWidth="1"/>
    <col min="4" max="5" width="11.28515625" bestFit="1" customWidth="1"/>
    <col min="6" max="6" width="12.5703125" bestFit="1" customWidth="1"/>
    <col min="7" max="7" width="12.5703125" style="2" bestFit="1" customWidth="1"/>
    <col min="9" max="9" width="11" bestFit="1" customWidth="1"/>
    <col min="11" max="11" width="12.5703125" bestFit="1" customWidth="1"/>
  </cols>
  <sheetData>
    <row r="1" spans="1:12" x14ac:dyDescent="0.25">
      <c r="A1" t="s">
        <v>2</v>
      </c>
      <c r="B1" s="1">
        <v>39813</v>
      </c>
      <c r="D1" t="s">
        <v>53</v>
      </c>
      <c r="G1"/>
    </row>
    <row r="2" spans="1:12" x14ac:dyDescent="0.25">
      <c r="A2" t="s">
        <v>3</v>
      </c>
      <c r="B2" s="1">
        <v>45291</v>
      </c>
      <c r="D2" t="s">
        <v>50</v>
      </c>
      <c r="G2"/>
    </row>
    <row r="3" spans="1:12" x14ac:dyDescent="0.25">
      <c r="D3" t="s">
        <v>52</v>
      </c>
      <c r="G3"/>
    </row>
    <row r="4" spans="1:12" x14ac:dyDescent="0.25">
      <c r="B4" t="s">
        <v>49</v>
      </c>
      <c r="C4" t="s">
        <v>51</v>
      </c>
      <c r="G4"/>
    </row>
    <row r="5" spans="1:12" x14ac:dyDescent="0.25">
      <c r="A5" t="s">
        <v>1</v>
      </c>
      <c r="B5" t="s">
        <v>54</v>
      </c>
      <c r="C5" t="s">
        <v>55</v>
      </c>
      <c r="D5" t="s">
        <v>56</v>
      </c>
      <c r="I5" s="1"/>
    </row>
    <row r="6" spans="1:12" x14ac:dyDescent="0.25">
      <c r="A6" s="1">
        <f>_xll.BDH(B$4, $D$1, $B$1,$B$2,"PER", $D$2, "BEST_FPERIOD_OVERRIDE", D3,"cols=2;rows=181")</f>
        <v>39813</v>
      </c>
      <c r="B6">
        <v>10.2134</v>
      </c>
      <c r="C6" s="18">
        <f>_xll.BDH(C$4, $D$1, $B$1,$B$2,"PER", $D$2, "BEST_FPERIOD_OVERRIDE", D3,"Dts = H","cols=1;rows=181")</f>
        <v>11.218500000000001</v>
      </c>
      <c r="D6" s="2">
        <f>B6/C6 - 1</f>
        <v>-8.9593082854214079E-2</v>
      </c>
      <c r="I6" s="1"/>
      <c r="J6" s="2"/>
      <c r="K6" s="1"/>
      <c r="L6" s="17"/>
    </row>
    <row r="7" spans="1:12" x14ac:dyDescent="0.25">
      <c r="A7" s="1">
        <v>39843</v>
      </c>
      <c r="B7">
        <v>10.638500000000001</v>
      </c>
      <c r="C7" s="2">
        <v>13.365600000000001</v>
      </c>
      <c r="D7" s="2">
        <f t="shared" ref="D7:D70" si="0">B7/C7 - 1</f>
        <v>-0.20403872628239661</v>
      </c>
      <c r="I7" s="1"/>
      <c r="J7" s="2"/>
      <c r="K7" s="1"/>
      <c r="L7" s="17"/>
    </row>
    <row r="8" spans="1:12" x14ac:dyDescent="0.25">
      <c r="A8" s="1">
        <v>39871</v>
      </c>
      <c r="B8">
        <v>11.2333</v>
      </c>
      <c r="C8" s="2">
        <v>11.3767</v>
      </c>
      <c r="D8" s="2">
        <f t="shared" si="0"/>
        <v>-1.260470962581417E-2</v>
      </c>
      <c r="I8" s="1"/>
      <c r="J8" s="2"/>
      <c r="K8" s="1"/>
      <c r="L8" s="17"/>
    </row>
    <row r="9" spans="1:12" x14ac:dyDescent="0.25">
      <c r="A9" s="1">
        <v>39903</v>
      </c>
      <c r="B9">
        <v>11.6454</v>
      </c>
      <c r="C9" s="2">
        <v>12.8224</v>
      </c>
      <c r="D9" s="2">
        <f t="shared" si="0"/>
        <v>-9.1792488145744922E-2</v>
      </c>
      <c r="I9" s="1"/>
      <c r="J9" s="2"/>
      <c r="K9" s="1"/>
      <c r="L9" s="17"/>
    </row>
    <row r="10" spans="1:12" x14ac:dyDescent="0.25">
      <c r="A10" s="1">
        <v>39933</v>
      </c>
      <c r="B10">
        <v>13.3987</v>
      </c>
      <c r="C10" s="2">
        <v>14.7936</v>
      </c>
      <c r="D10" s="2">
        <f t="shared" si="0"/>
        <v>-9.4290774388924969E-2</v>
      </c>
      <c r="I10" s="1"/>
      <c r="J10" s="2"/>
      <c r="K10" s="1"/>
      <c r="L10" s="17"/>
    </row>
    <row r="11" spans="1:12" x14ac:dyDescent="0.25">
      <c r="A11" s="1">
        <v>39962</v>
      </c>
      <c r="B11">
        <v>14.325200000000001</v>
      </c>
      <c r="C11" s="2">
        <v>14.9955</v>
      </c>
      <c r="D11" s="2">
        <f t="shared" si="0"/>
        <v>-4.4700076689673462E-2</v>
      </c>
      <c r="I11" s="1"/>
      <c r="J11" s="2"/>
      <c r="K11" s="1"/>
      <c r="L11" s="17"/>
    </row>
    <row r="12" spans="1:12" x14ac:dyDescent="0.25">
      <c r="A12" s="1">
        <v>39994</v>
      </c>
      <c r="B12">
        <v>14.1257</v>
      </c>
      <c r="C12" s="2">
        <v>14.8766</v>
      </c>
      <c r="D12" s="2">
        <f t="shared" si="0"/>
        <v>-5.0475242999072356E-2</v>
      </c>
      <c r="I12" s="1"/>
      <c r="J12" s="2"/>
      <c r="K12" s="1"/>
      <c r="L12" s="17"/>
    </row>
    <row r="13" spans="1:12" x14ac:dyDescent="0.25">
      <c r="A13" s="1">
        <v>40025</v>
      </c>
      <c r="B13">
        <v>15.068899999999999</v>
      </c>
      <c r="C13" s="2">
        <v>16.060199999999998</v>
      </c>
      <c r="D13" s="2">
        <f t="shared" si="0"/>
        <v>-6.1724013399583999E-2</v>
      </c>
      <c r="I13" s="1"/>
      <c r="J13" s="2"/>
      <c r="K13" s="1"/>
      <c r="L13" s="17"/>
    </row>
    <row r="14" spans="1:12" x14ac:dyDescent="0.25">
      <c r="A14" s="1">
        <v>40056</v>
      </c>
      <c r="B14">
        <v>13.7121</v>
      </c>
      <c r="C14" s="2">
        <v>15.238</v>
      </c>
      <c r="D14" s="2">
        <f t="shared" si="0"/>
        <v>-0.10013781336133354</v>
      </c>
      <c r="I14" s="1"/>
      <c r="J14" s="2"/>
      <c r="K14" s="1"/>
      <c r="L14" s="17"/>
    </row>
    <row r="15" spans="1:12" x14ac:dyDescent="0.25">
      <c r="A15" s="1">
        <v>40086</v>
      </c>
      <c r="B15">
        <v>14.0876</v>
      </c>
      <c r="C15" s="2">
        <v>15.725099999999999</v>
      </c>
      <c r="D15" s="2">
        <f t="shared" si="0"/>
        <v>-0.10413288309772273</v>
      </c>
      <c r="I15" s="1"/>
      <c r="J15" s="2"/>
      <c r="K15" s="1"/>
      <c r="L15" s="17"/>
    </row>
    <row r="16" spans="1:12" x14ac:dyDescent="0.25">
      <c r="A16" s="1">
        <v>40116</v>
      </c>
      <c r="B16">
        <v>13.444100000000001</v>
      </c>
      <c r="C16" s="2">
        <v>15.079700000000001</v>
      </c>
      <c r="D16" s="2">
        <f t="shared" si="0"/>
        <v>-0.1084636962273785</v>
      </c>
      <c r="I16" s="1"/>
      <c r="J16" s="2"/>
      <c r="K16" s="1"/>
      <c r="L16" s="17"/>
    </row>
    <row r="17" spans="1:12" x14ac:dyDescent="0.25">
      <c r="A17" s="1">
        <v>40147</v>
      </c>
      <c r="B17">
        <v>13.1319</v>
      </c>
      <c r="C17" s="2">
        <v>14.520799999999999</v>
      </c>
      <c r="D17" s="2">
        <f t="shared" si="0"/>
        <v>-9.5649000055093358E-2</v>
      </c>
      <c r="I17" s="1"/>
      <c r="J17" s="2"/>
      <c r="K17" s="1"/>
      <c r="L17" s="17"/>
    </row>
    <row r="18" spans="1:12" x14ac:dyDescent="0.25">
      <c r="A18" s="1">
        <v>40178</v>
      </c>
      <c r="B18">
        <v>13.724600000000001</v>
      </c>
      <c r="C18" s="2">
        <v>14.991400000000001</v>
      </c>
      <c r="D18" s="2">
        <f t="shared" si="0"/>
        <v>-8.4501781021118716E-2</v>
      </c>
      <c r="I18" s="1"/>
      <c r="J18" s="2"/>
      <c r="K18" s="1"/>
      <c r="L18" s="17"/>
    </row>
    <row r="19" spans="1:12" x14ac:dyDescent="0.25">
      <c r="A19" s="1">
        <v>40207</v>
      </c>
      <c r="B19">
        <v>12.7155</v>
      </c>
      <c r="C19" s="2">
        <v>14.242100000000001</v>
      </c>
      <c r="D19" s="2">
        <f t="shared" si="0"/>
        <v>-0.1071892487765147</v>
      </c>
      <c r="I19" s="1"/>
      <c r="J19" s="2"/>
      <c r="K19" s="1"/>
      <c r="L19" s="17"/>
    </row>
    <row r="20" spans="1:12" x14ac:dyDescent="0.25">
      <c r="A20" s="1">
        <v>40235</v>
      </c>
      <c r="B20">
        <v>12.7211</v>
      </c>
      <c r="C20" s="2">
        <v>13.5937</v>
      </c>
      <c r="D20" s="2">
        <f t="shared" si="0"/>
        <v>-6.419150047448452E-2</v>
      </c>
      <c r="I20" s="1"/>
      <c r="J20" s="2"/>
      <c r="K20" s="1"/>
      <c r="L20" s="17"/>
    </row>
    <row r="21" spans="1:12" x14ac:dyDescent="0.25">
      <c r="A21" s="1">
        <v>40268</v>
      </c>
      <c r="B21">
        <v>12.5899</v>
      </c>
      <c r="C21" s="2">
        <v>14.4801</v>
      </c>
      <c r="D21" s="2">
        <f t="shared" si="0"/>
        <v>-0.1305377725291953</v>
      </c>
      <c r="I21" s="1"/>
      <c r="J21" s="2"/>
      <c r="K21" s="1"/>
      <c r="L21" s="17"/>
    </row>
    <row r="22" spans="1:12" x14ac:dyDescent="0.25">
      <c r="A22" s="1">
        <v>40298</v>
      </c>
      <c r="B22">
        <v>12.303800000000001</v>
      </c>
      <c r="C22" s="2">
        <v>14.1258</v>
      </c>
      <c r="D22" s="2">
        <f t="shared" si="0"/>
        <v>-0.12898384516275174</v>
      </c>
      <c r="I22" s="1"/>
      <c r="J22" s="2"/>
      <c r="K22" s="1"/>
      <c r="L22" s="17"/>
    </row>
    <row r="23" spans="1:12" x14ac:dyDescent="0.25">
      <c r="A23" s="1">
        <v>40329</v>
      </c>
      <c r="B23">
        <v>11.1656</v>
      </c>
      <c r="C23" s="2">
        <v>12.4148</v>
      </c>
      <c r="D23" s="2">
        <f t="shared" si="0"/>
        <v>-0.10062183845088124</v>
      </c>
      <c r="I23" s="1"/>
      <c r="J23" s="2"/>
      <c r="K23" s="1"/>
      <c r="L23" s="17"/>
    </row>
    <row r="24" spans="1:12" x14ac:dyDescent="0.25">
      <c r="A24" s="1">
        <v>40359</v>
      </c>
      <c r="B24">
        <v>10.9582</v>
      </c>
      <c r="C24" s="2">
        <v>12.019399999999999</v>
      </c>
      <c r="D24" s="2">
        <f t="shared" si="0"/>
        <v>-8.8290596868396021E-2</v>
      </c>
      <c r="I24" s="1"/>
      <c r="J24" s="2"/>
      <c r="K24" s="1"/>
      <c r="L24" s="17"/>
    </row>
    <row r="25" spans="1:12" x14ac:dyDescent="0.25">
      <c r="A25" s="1">
        <v>40389</v>
      </c>
      <c r="B25">
        <v>11.6333</v>
      </c>
      <c r="C25" s="2">
        <v>12.7011</v>
      </c>
      <c r="D25" s="2">
        <f t="shared" si="0"/>
        <v>-8.4071458377620867E-2</v>
      </c>
      <c r="I25" s="1"/>
      <c r="J25" s="2"/>
      <c r="K25" s="1"/>
      <c r="L25" s="17"/>
    </row>
    <row r="26" spans="1:12" x14ac:dyDescent="0.25">
      <c r="A26" s="1">
        <v>40421</v>
      </c>
      <c r="B26">
        <v>10.753</v>
      </c>
      <c r="C26" s="2">
        <v>11.698499999999999</v>
      </c>
      <c r="D26" s="2">
        <f t="shared" si="0"/>
        <v>-8.0822327648843784E-2</v>
      </c>
      <c r="I26" s="1"/>
      <c r="J26" s="2"/>
      <c r="K26" s="1"/>
      <c r="L26" s="17"/>
    </row>
    <row r="27" spans="1:12" x14ac:dyDescent="0.25">
      <c r="A27" s="1">
        <v>40451</v>
      </c>
      <c r="B27">
        <v>11.9999</v>
      </c>
      <c r="C27" s="2">
        <v>12.738200000000001</v>
      </c>
      <c r="D27" s="2">
        <f t="shared" si="0"/>
        <v>-5.7959523323546591E-2</v>
      </c>
      <c r="I27" s="1"/>
      <c r="J27" s="2"/>
      <c r="K27" s="1"/>
      <c r="L27" s="17"/>
    </row>
    <row r="28" spans="1:12" x14ac:dyDescent="0.25">
      <c r="A28" s="1">
        <v>40480</v>
      </c>
      <c r="B28">
        <v>12.2401</v>
      </c>
      <c r="C28" s="2">
        <v>12.964600000000001</v>
      </c>
      <c r="D28" s="2">
        <f t="shared" si="0"/>
        <v>-5.5882942782654377E-2</v>
      </c>
      <c r="I28" s="1"/>
      <c r="J28" s="2"/>
      <c r="K28" s="1"/>
      <c r="L28" s="17"/>
    </row>
    <row r="29" spans="1:12" x14ac:dyDescent="0.25">
      <c r="A29" s="1">
        <v>40512</v>
      </c>
      <c r="B29">
        <v>11.639900000000001</v>
      </c>
      <c r="C29" s="2">
        <v>12.5313</v>
      </c>
      <c r="D29" s="2">
        <f t="shared" si="0"/>
        <v>-7.1133880762570434E-2</v>
      </c>
      <c r="I29" s="1"/>
      <c r="J29" s="2"/>
      <c r="K29" s="1"/>
      <c r="L29" s="17"/>
    </row>
    <row r="30" spans="1:12" x14ac:dyDescent="0.25">
      <c r="A30" s="1">
        <v>40543</v>
      </c>
      <c r="B30">
        <v>12.1797</v>
      </c>
      <c r="C30" s="2">
        <v>13.3698</v>
      </c>
      <c r="D30" s="2">
        <f t="shared" si="0"/>
        <v>-8.9014046582596595E-2</v>
      </c>
      <c r="I30" s="1"/>
      <c r="J30" s="2"/>
      <c r="K30" s="1"/>
      <c r="L30" s="17"/>
    </row>
    <row r="31" spans="1:12" x14ac:dyDescent="0.25">
      <c r="A31" s="1">
        <v>40574</v>
      </c>
      <c r="B31">
        <v>11.5314</v>
      </c>
      <c r="C31" s="2">
        <v>13.312799999999999</v>
      </c>
      <c r="D31" s="2">
        <f t="shared" si="0"/>
        <v>-0.13381106904633133</v>
      </c>
      <c r="I31" s="1"/>
      <c r="J31" s="2"/>
      <c r="K31" s="1"/>
      <c r="L31" s="17"/>
    </row>
    <row r="32" spans="1:12" x14ac:dyDescent="0.25">
      <c r="A32" s="1">
        <v>40602</v>
      </c>
      <c r="B32">
        <v>11.247400000000001</v>
      </c>
      <c r="C32" s="2">
        <v>13.037699999999999</v>
      </c>
      <c r="D32" s="2">
        <f t="shared" si="0"/>
        <v>-0.13731716483735612</v>
      </c>
      <c r="I32" s="1"/>
      <c r="J32" s="2"/>
      <c r="K32" s="1"/>
      <c r="L32" s="17"/>
    </row>
    <row r="33" spans="1:12" x14ac:dyDescent="0.25">
      <c r="A33" s="1">
        <v>40633</v>
      </c>
      <c r="B33">
        <v>11.2658</v>
      </c>
      <c r="C33" s="2">
        <v>12.8286</v>
      </c>
      <c r="D33" s="2">
        <f t="shared" si="0"/>
        <v>-0.12182155496312919</v>
      </c>
      <c r="I33" s="1"/>
      <c r="J33" s="2"/>
      <c r="K33" s="1"/>
      <c r="L33" s="17"/>
    </row>
    <row r="34" spans="1:12" x14ac:dyDescent="0.25">
      <c r="A34" s="1">
        <v>40662</v>
      </c>
      <c r="B34">
        <v>11.2456</v>
      </c>
      <c r="C34" s="2">
        <v>13.158099999999999</v>
      </c>
      <c r="D34" s="2">
        <f t="shared" si="0"/>
        <v>-0.14534773257537181</v>
      </c>
      <c r="I34" s="1"/>
      <c r="J34" s="2"/>
      <c r="K34" s="1"/>
      <c r="L34" s="17"/>
    </row>
    <row r="35" spans="1:12" x14ac:dyDescent="0.25">
      <c r="A35" s="1">
        <v>40694</v>
      </c>
      <c r="B35">
        <v>10.6294</v>
      </c>
      <c r="C35" s="2">
        <v>12.4247</v>
      </c>
      <c r="D35" s="2">
        <f t="shared" si="0"/>
        <v>-0.14449443447326693</v>
      </c>
      <c r="I35" s="1"/>
      <c r="J35" s="2"/>
      <c r="K35" s="1"/>
      <c r="L35" s="17"/>
    </row>
    <row r="36" spans="1:12" x14ac:dyDescent="0.25">
      <c r="A36" s="1">
        <v>40724</v>
      </c>
      <c r="B36">
        <v>10.402699999999999</v>
      </c>
      <c r="C36" s="2">
        <v>12.2875</v>
      </c>
      <c r="D36" s="2">
        <f t="shared" si="0"/>
        <v>-0.15339165818921674</v>
      </c>
      <c r="I36" s="1"/>
      <c r="J36" s="2"/>
      <c r="K36" s="1"/>
      <c r="L36" s="17"/>
    </row>
    <row r="37" spans="1:12" x14ac:dyDescent="0.25">
      <c r="A37" s="1">
        <v>40753</v>
      </c>
      <c r="B37">
        <v>10.4024</v>
      </c>
      <c r="C37" s="2">
        <v>12.129200000000001</v>
      </c>
      <c r="D37" s="2">
        <f t="shared" si="0"/>
        <v>-0.14236718002836135</v>
      </c>
      <c r="I37" s="1"/>
      <c r="J37" s="2"/>
      <c r="K37" s="1"/>
      <c r="L37" s="17"/>
    </row>
    <row r="38" spans="1:12" x14ac:dyDescent="0.25">
      <c r="A38" s="1">
        <v>40786</v>
      </c>
      <c r="B38">
        <v>9.5371000000000006</v>
      </c>
      <c r="C38" s="2">
        <v>10.902699999999999</v>
      </c>
      <c r="D38" s="2">
        <f t="shared" si="0"/>
        <v>-0.12525337760371269</v>
      </c>
      <c r="I38" s="1"/>
      <c r="J38" s="2"/>
      <c r="K38" s="1"/>
      <c r="L38" s="17"/>
    </row>
    <row r="39" spans="1:12" x14ac:dyDescent="0.25">
      <c r="A39" s="1">
        <v>40816</v>
      </c>
      <c r="B39">
        <v>8.6369000000000007</v>
      </c>
      <c r="C39" s="2">
        <v>10.220599999999999</v>
      </c>
      <c r="D39" s="2">
        <f t="shared" si="0"/>
        <v>-0.15495176408430023</v>
      </c>
      <c r="I39" s="1"/>
      <c r="J39" s="2"/>
      <c r="K39" s="1"/>
      <c r="L39" s="17"/>
    </row>
    <row r="40" spans="1:12" x14ac:dyDescent="0.25">
      <c r="A40" s="1">
        <v>40847</v>
      </c>
      <c r="B40">
        <v>10.067399999999999</v>
      </c>
      <c r="C40" s="2">
        <v>11.5585</v>
      </c>
      <c r="D40" s="2">
        <f t="shared" si="0"/>
        <v>-0.12900462862828233</v>
      </c>
      <c r="I40" s="1"/>
      <c r="J40" s="2"/>
      <c r="K40" s="1"/>
      <c r="L40" s="17"/>
    </row>
    <row r="41" spans="1:12" x14ac:dyDescent="0.25">
      <c r="A41" s="1">
        <v>40877</v>
      </c>
      <c r="B41">
        <v>9.2546999999999997</v>
      </c>
      <c r="C41" s="2">
        <v>11.283899999999999</v>
      </c>
      <c r="D41" s="2">
        <f t="shared" si="0"/>
        <v>-0.17983144125701211</v>
      </c>
      <c r="I41" s="1"/>
      <c r="J41" s="2"/>
      <c r="K41" s="1"/>
      <c r="L41" s="17"/>
    </row>
    <row r="42" spans="1:12" x14ac:dyDescent="0.25">
      <c r="A42" s="1">
        <v>40907</v>
      </c>
      <c r="B42">
        <v>9.3157999999999994</v>
      </c>
      <c r="C42" s="2">
        <v>11.4297</v>
      </c>
      <c r="D42" s="2">
        <f t="shared" si="0"/>
        <v>-0.18494798638634447</v>
      </c>
      <c r="I42" s="1"/>
      <c r="J42" s="2"/>
      <c r="K42" s="1"/>
      <c r="L42" s="17"/>
    </row>
    <row r="43" spans="1:12" x14ac:dyDescent="0.25">
      <c r="A43" s="1">
        <v>40939</v>
      </c>
      <c r="B43">
        <v>10.190899999999999</v>
      </c>
      <c r="C43" s="2">
        <v>12.295999999999999</v>
      </c>
      <c r="D43" s="2">
        <f t="shared" si="0"/>
        <v>-0.17120201691607029</v>
      </c>
      <c r="I43" s="1"/>
      <c r="J43" s="2"/>
      <c r="K43" s="1"/>
      <c r="L43" s="17"/>
    </row>
    <row r="44" spans="1:12" x14ac:dyDescent="0.25">
      <c r="A44" s="1">
        <v>40968</v>
      </c>
      <c r="B44">
        <v>10.984299999999999</v>
      </c>
      <c r="C44" s="2">
        <v>12.458500000000001</v>
      </c>
      <c r="D44" s="2">
        <f t="shared" si="0"/>
        <v>-0.11832885178793606</v>
      </c>
      <c r="I44" s="1"/>
      <c r="J44" s="2"/>
      <c r="K44" s="1"/>
      <c r="L44" s="17"/>
    </row>
    <row r="45" spans="1:12" x14ac:dyDescent="0.25">
      <c r="A45" s="1">
        <v>40998</v>
      </c>
      <c r="B45">
        <v>10.1959</v>
      </c>
      <c r="C45" s="2">
        <v>12.6388</v>
      </c>
      <c r="D45" s="2">
        <f t="shared" si="0"/>
        <v>-0.19328575497673828</v>
      </c>
      <c r="I45" s="1"/>
      <c r="J45" s="2"/>
      <c r="K45" s="1"/>
      <c r="L45" s="17"/>
    </row>
    <row r="46" spans="1:12" x14ac:dyDescent="0.25">
      <c r="A46" s="1">
        <v>41029</v>
      </c>
      <c r="B46">
        <v>10.1267</v>
      </c>
      <c r="C46" s="2">
        <v>12.408799999999999</v>
      </c>
      <c r="D46" s="2">
        <f t="shared" si="0"/>
        <v>-0.18390980594416861</v>
      </c>
      <c r="I46" s="1"/>
      <c r="J46" s="2"/>
      <c r="K46" s="1"/>
      <c r="L46" s="17"/>
    </row>
    <row r="47" spans="1:12" x14ac:dyDescent="0.25">
      <c r="A47" s="1">
        <v>41060</v>
      </c>
      <c r="B47">
        <v>9.0769000000000002</v>
      </c>
      <c r="C47" s="2">
        <v>11.113099999999999</v>
      </c>
      <c r="D47" s="2">
        <f t="shared" si="0"/>
        <v>-0.18322520268871867</v>
      </c>
      <c r="I47" s="1"/>
      <c r="J47" s="2"/>
      <c r="K47" s="1"/>
      <c r="L47" s="17"/>
    </row>
    <row r="48" spans="1:12" x14ac:dyDescent="0.25">
      <c r="A48" s="1">
        <v>41089</v>
      </c>
      <c r="B48">
        <v>9.6135000000000002</v>
      </c>
      <c r="C48" s="2">
        <v>11.876099999999999</v>
      </c>
      <c r="D48" s="2">
        <f t="shared" si="0"/>
        <v>-0.19051708894333996</v>
      </c>
      <c r="I48" s="1"/>
      <c r="J48" s="2"/>
      <c r="K48" s="1"/>
      <c r="L48" s="17"/>
    </row>
    <row r="49" spans="1:12" x14ac:dyDescent="0.25">
      <c r="A49" s="1">
        <v>41121</v>
      </c>
      <c r="B49">
        <v>9.9892000000000003</v>
      </c>
      <c r="C49" s="2">
        <v>12.4373</v>
      </c>
      <c r="D49" s="2">
        <f t="shared" si="0"/>
        <v>-0.19683532599519193</v>
      </c>
      <c r="I49" s="1"/>
      <c r="J49" s="2"/>
      <c r="K49" s="1"/>
      <c r="L49" s="17"/>
    </row>
    <row r="50" spans="1:12" x14ac:dyDescent="0.25">
      <c r="A50" s="1">
        <v>41152</v>
      </c>
      <c r="B50">
        <v>9.7325999999999997</v>
      </c>
      <c r="C50" s="2">
        <v>12.3568</v>
      </c>
      <c r="D50" s="2">
        <f t="shared" si="0"/>
        <v>-0.21236889809659465</v>
      </c>
      <c r="I50" s="1"/>
      <c r="J50" s="2"/>
      <c r="K50" s="1"/>
      <c r="L50" s="17"/>
    </row>
    <row r="51" spans="1:12" x14ac:dyDescent="0.25">
      <c r="A51" s="1">
        <v>41180</v>
      </c>
      <c r="B51">
        <v>10.363899999999999</v>
      </c>
      <c r="C51" s="2">
        <v>12.7226</v>
      </c>
      <c r="D51" s="2">
        <f t="shared" si="0"/>
        <v>-0.18539449483596127</v>
      </c>
      <c r="I51" s="1"/>
      <c r="J51" s="2"/>
      <c r="K51" s="1"/>
      <c r="L51" s="17"/>
    </row>
    <row r="52" spans="1:12" x14ac:dyDescent="0.25">
      <c r="A52" s="1">
        <v>41213</v>
      </c>
      <c r="B52">
        <v>10.4543</v>
      </c>
      <c r="C52" s="2">
        <v>12.847300000000001</v>
      </c>
      <c r="D52" s="2">
        <f t="shared" si="0"/>
        <v>-0.1862648182886677</v>
      </c>
      <c r="I52" s="1"/>
      <c r="J52" s="2"/>
      <c r="K52" s="1"/>
      <c r="L52" s="17"/>
    </row>
    <row r="53" spans="1:12" x14ac:dyDescent="0.25">
      <c r="A53" s="1">
        <v>41243</v>
      </c>
      <c r="B53">
        <v>10.4236</v>
      </c>
      <c r="C53" s="2">
        <v>12.6928</v>
      </c>
      <c r="D53" s="2">
        <f t="shared" si="0"/>
        <v>-0.1787785201058868</v>
      </c>
      <c r="I53" s="1"/>
      <c r="J53" s="2"/>
      <c r="K53" s="1"/>
      <c r="L53" s="17"/>
    </row>
    <row r="54" spans="1:12" x14ac:dyDescent="0.25">
      <c r="A54" s="1">
        <v>41274</v>
      </c>
      <c r="B54">
        <v>10.9016</v>
      </c>
      <c r="C54" s="2">
        <v>12.9307</v>
      </c>
      <c r="D54" s="2">
        <f t="shared" si="0"/>
        <v>-0.15692112569311789</v>
      </c>
      <c r="I54" s="1"/>
      <c r="J54" s="2"/>
      <c r="K54" s="1"/>
      <c r="L54" s="17"/>
    </row>
    <row r="55" spans="1:12" x14ac:dyDescent="0.25">
      <c r="A55" s="1">
        <v>41305</v>
      </c>
      <c r="B55">
        <v>11.092700000000001</v>
      </c>
      <c r="C55" s="2">
        <v>13.6797</v>
      </c>
      <c r="D55" s="2">
        <f t="shared" si="0"/>
        <v>-0.18911233433481722</v>
      </c>
      <c r="I55" s="1"/>
      <c r="J55" s="2"/>
      <c r="K55" s="1"/>
      <c r="L55" s="17"/>
    </row>
    <row r="56" spans="1:12" x14ac:dyDescent="0.25">
      <c r="A56" s="1">
        <v>41333</v>
      </c>
      <c r="B56">
        <v>11.1486</v>
      </c>
      <c r="C56" s="2">
        <v>13.345499999999999</v>
      </c>
      <c r="D56" s="2">
        <f t="shared" si="0"/>
        <v>-0.16461728672586262</v>
      </c>
      <c r="I56" s="1"/>
      <c r="J56" s="2"/>
      <c r="K56" s="1"/>
      <c r="L56" s="17"/>
    </row>
    <row r="57" spans="1:12" x14ac:dyDescent="0.25">
      <c r="A57" s="1">
        <v>41362</v>
      </c>
      <c r="B57">
        <v>10.4864</v>
      </c>
      <c r="C57" s="2">
        <v>13.7197</v>
      </c>
      <c r="D57" s="2">
        <f t="shared" si="0"/>
        <v>-0.23566841840565023</v>
      </c>
      <c r="I57" s="1"/>
      <c r="J57" s="2"/>
      <c r="K57" s="1"/>
      <c r="L57" s="17"/>
    </row>
    <row r="58" spans="1:12" x14ac:dyDescent="0.25">
      <c r="A58" s="1">
        <v>41394</v>
      </c>
      <c r="B58">
        <v>10.514799999999999</v>
      </c>
      <c r="C58" s="2">
        <v>14.198399999999999</v>
      </c>
      <c r="D58" s="2">
        <f t="shared" si="0"/>
        <v>-0.25943768311922477</v>
      </c>
      <c r="I58" s="1"/>
      <c r="J58" s="2"/>
      <c r="K58" s="1"/>
      <c r="L58" s="17"/>
    </row>
    <row r="59" spans="1:12" x14ac:dyDescent="0.25">
      <c r="A59" s="1">
        <v>41425</v>
      </c>
      <c r="B59">
        <v>10.2135</v>
      </c>
      <c r="C59" s="2">
        <v>13.8588</v>
      </c>
      <c r="D59" s="2">
        <f t="shared" si="0"/>
        <v>-0.26303143129275264</v>
      </c>
      <c r="I59" s="1"/>
      <c r="J59" s="2"/>
      <c r="K59" s="1"/>
      <c r="L59" s="17"/>
    </row>
    <row r="60" spans="1:12" x14ac:dyDescent="0.25">
      <c r="A60" s="1">
        <v>41453</v>
      </c>
      <c r="B60">
        <v>9.7934000000000001</v>
      </c>
      <c r="C60" s="2">
        <v>13.5388</v>
      </c>
      <c r="D60" s="2">
        <f t="shared" si="0"/>
        <v>-0.27664194758767391</v>
      </c>
      <c r="I60" s="1"/>
      <c r="J60" s="2"/>
      <c r="K60" s="1"/>
      <c r="L60" s="17"/>
    </row>
    <row r="61" spans="1:12" x14ac:dyDescent="0.25">
      <c r="A61" s="1">
        <v>41486</v>
      </c>
      <c r="B61">
        <v>9.9247999999999994</v>
      </c>
      <c r="C61" s="2">
        <v>14.392899999999999</v>
      </c>
      <c r="D61" s="2">
        <f t="shared" si="0"/>
        <v>-0.31043778529691723</v>
      </c>
      <c r="I61" s="1"/>
      <c r="J61" s="2"/>
      <c r="K61" s="1"/>
      <c r="L61" s="17"/>
    </row>
    <row r="62" spans="1:12" x14ac:dyDescent="0.25">
      <c r="A62" s="1">
        <v>41516</v>
      </c>
      <c r="B62">
        <v>9.5802999999999994</v>
      </c>
      <c r="C62" s="2">
        <v>13.6629</v>
      </c>
      <c r="D62" s="2">
        <f t="shared" si="0"/>
        <v>-0.2988091839946132</v>
      </c>
      <c r="I62" s="1"/>
      <c r="J62" s="2"/>
      <c r="K62" s="1"/>
      <c r="L62" s="17"/>
    </row>
    <row r="63" spans="1:12" x14ac:dyDescent="0.25">
      <c r="A63" s="1">
        <v>41547</v>
      </c>
      <c r="B63">
        <v>10.0533</v>
      </c>
      <c r="C63" s="2">
        <v>14.2804</v>
      </c>
      <c r="D63" s="2">
        <f t="shared" si="0"/>
        <v>-0.29600711464664853</v>
      </c>
      <c r="I63" s="1"/>
      <c r="J63" s="2"/>
      <c r="K63" s="1"/>
      <c r="L63" s="17"/>
    </row>
    <row r="64" spans="1:12" x14ac:dyDescent="0.25">
      <c r="A64" s="1">
        <v>41578</v>
      </c>
      <c r="B64">
        <v>10.589399999999999</v>
      </c>
      <c r="C64" s="2">
        <v>14.9291</v>
      </c>
      <c r="D64" s="2">
        <f t="shared" si="0"/>
        <v>-0.29068731537735026</v>
      </c>
      <c r="I64" s="1"/>
      <c r="J64" s="2"/>
      <c r="K64" s="1"/>
      <c r="L64" s="17"/>
    </row>
    <row r="65" spans="1:12" x14ac:dyDescent="0.25">
      <c r="A65" s="1">
        <v>41607</v>
      </c>
      <c r="B65">
        <v>10.3901</v>
      </c>
      <c r="C65" s="2">
        <v>14.9438</v>
      </c>
      <c r="D65" s="2">
        <f t="shared" si="0"/>
        <v>-0.30472169060078425</v>
      </c>
      <c r="I65" s="1"/>
      <c r="J65" s="2"/>
      <c r="K65" s="1"/>
      <c r="L65" s="17"/>
    </row>
    <row r="66" spans="1:12" x14ac:dyDescent="0.25">
      <c r="A66" s="1">
        <v>41639</v>
      </c>
      <c r="B66">
        <v>10.2051</v>
      </c>
      <c r="C66" s="2">
        <v>15.305</v>
      </c>
      <c r="D66" s="2">
        <f t="shared" si="0"/>
        <v>-0.333217902646194</v>
      </c>
      <c r="I66" s="1"/>
      <c r="J66" s="2"/>
      <c r="K66" s="1"/>
      <c r="L66" s="17"/>
    </row>
    <row r="67" spans="1:12" x14ac:dyDescent="0.25">
      <c r="A67" s="1">
        <v>41670</v>
      </c>
      <c r="B67">
        <v>10.008100000000001</v>
      </c>
      <c r="C67" s="2">
        <v>14.8994</v>
      </c>
      <c r="D67" s="2">
        <f t="shared" si="0"/>
        <v>-0.32828838745184363</v>
      </c>
      <c r="I67" s="1"/>
      <c r="J67" s="2"/>
      <c r="K67" s="1"/>
      <c r="L67" s="17"/>
    </row>
    <row r="68" spans="1:12" x14ac:dyDescent="0.25">
      <c r="A68" s="1">
        <v>41698</v>
      </c>
      <c r="B68">
        <v>10.537800000000001</v>
      </c>
      <c r="C68" s="2">
        <v>15.1937</v>
      </c>
      <c r="D68" s="2">
        <f t="shared" si="0"/>
        <v>-0.30643622027550887</v>
      </c>
      <c r="I68" s="1"/>
      <c r="J68" s="2"/>
      <c r="K68" s="1"/>
      <c r="L68" s="17"/>
    </row>
    <row r="69" spans="1:12" x14ac:dyDescent="0.25">
      <c r="A69" s="1">
        <v>41729</v>
      </c>
      <c r="B69">
        <v>10.143599999999999</v>
      </c>
      <c r="C69" s="2">
        <v>15.2699</v>
      </c>
      <c r="D69" s="2">
        <f t="shared" si="0"/>
        <v>-0.33571274206117918</v>
      </c>
      <c r="I69" s="1"/>
      <c r="J69" s="2"/>
      <c r="K69" s="1"/>
      <c r="L69" s="17"/>
    </row>
    <row r="70" spans="1:12" x14ac:dyDescent="0.25">
      <c r="A70" s="1">
        <v>41759</v>
      </c>
      <c r="B70">
        <v>10.219200000000001</v>
      </c>
      <c r="C70" s="2">
        <v>15.4781</v>
      </c>
      <c r="D70" s="2">
        <f t="shared" si="0"/>
        <v>-0.33976392451269855</v>
      </c>
      <c r="I70" s="1"/>
      <c r="J70" s="2"/>
      <c r="K70" s="1"/>
      <c r="L70" s="17"/>
    </row>
    <row r="71" spans="1:12" x14ac:dyDescent="0.25">
      <c r="A71" s="1">
        <v>41789</v>
      </c>
      <c r="B71">
        <v>10.316800000000001</v>
      </c>
      <c r="C71" s="2">
        <v>15.3698</v>
      </c>
      <c r="D71" s="2">
        <f t="shared" ref="D71:D134" si="1">B71/C71 - 1</f>
        <v>-0.32876159741831379</v>
      </c>
      <c r="I71" s="1"/>
      <c r="J71" s="2"/>
      <c r="K71" s="1"/>
      <c r="L71" s="17"/>
    </row>
    <row r="72" spans="1:12" x14ac:dyDescent="0.25">
      <c r="A72" s="1">
        <v>41820</v>
      </c>
      <c r="B72">
        <v>10.7021</v>
      </c>
      <c r="C72" s="2">
        <v>15.658200000000001</v>
      </c>
      <c r="D72" s="2">
        <f t="shared" si="1"/>
        <v>-0.31651786284502692</v>
      </c>
      <c r="I72" s="1"/>
      <c r="J72" s="2"/>
      <c r="K72" s="1"/>
      <c r="L72" s="17"/>
    </row>
    <row r="73" spans="1:12" x14ac:dyDescent="0.25">
      <c r="A73" s="1">
        <v>41851</v>
      </c>
      <c r="B73">
        <v>11.0192</v>
      </c>
      <c r="C73" s="2">
        <v>15.4879</v>
      </c>
      <c r="D73" s="2">
        <f t="shared" si="1"/>
        <v>-0.2885284641558894</v>
      </c>
      <c r="I73" s="1"/>
      <c r="J73" s="2"/>
      <c r="K73" s="1"/>
      <c r="L73" s="17"/>
    </row>
    <row r="74" spans="1:12" x14ac:dyDescent="0.25">
      <c r="A74" s="1">
        <v>41880</v>
      </c>
      <c r="B74">
        <v>10.9649</v>
      </c>
      <c r="C74" s="2">
        <v>15.487299999999999</v>
      </c>
      <c r="D74" s="2">
        <f t="shared" si="1"/>
        <v>-0.29200699928328366</v>
      </c>
      <c r="I74" s="1"/>
      <c r="J74" s="2"/>
      <c r="K74" s="1"/>
      <c r="L74" s="17"/>
    </row>
    <row r="75" spans="1:12" x14ac:dyDescent="0.25">
      <c r="A75" s="1">
        <v>41912</v>
      </c>
      <c r="B75">
        <v>10.5443</v>
      </c>
      <c r="C75" s="2">
        <v>15.237299999999999</v>
      </c>
      <c r="D75" s="2">
        <f t="shared" si="1"/>
        <v>-0.30799419844723142</v>
      </c>
      <c r="I75" s="1"/>
      <c r="J75" s="2"/>
      <c r="K75" s="1"/>
      <c r="L75" s="17"/>
    </row>
    <row r="76" spans="1:12" x14ac:dyDescent="0.25">
      <c r="A76" s="1">
        <v>41943</v>
      </c>
      <c r="B76">
        <v>11.129300000000001</v>
      </c>
      <c r="C76" s="2">
        <v>15.595599999999999</v>
      </c>
      <c r="D76" s="2">
        <f t="shared" si="1"/>
        <v>-0.28638205647746795</v>
      </c>
      <c r="I76" s="1"/>
      <c r="J76" s="2"/>
      <c r="K76" s="1"/>
      <c r="L76" s="17"/>
    </row>
    <row r="77" spans="1:12" x14ac:dyDescent="0.25">
      <c r="A77" s="1">
        <v>41971</v>
      </c>
      <c r="B77">
        <v>11.0288</v>
      </c>
      <c r="C77" s="2">
        <v>15.849600000000001</v>
      </c>
      <c r="D77" s="2">
        <f t="shared" si="1"/>
        <v>-0.30415909549767817</v>
      </c>
      <c r="I77" s="1"/>
      <c r="J77" s="2"/>
      <c r="K77" s="1"/>
      <c r="L77" s="17"/>
    </row>
    <row r="78" spans="1:12" x14ac:dyDescent="0.25">
      <c r="A78" s="1">
        <v>42004</v>
      </c>
      <c r="B78">
        <v>11.0303</v>
      </c>
      <c r="C78" s="2">
        <v>16.046399999999998</v>
      </c>
      <c r="D78" s="2">
        <f t="shared" si="1"/>
        <v>-0.31259971083856808</v>
      </c>
      <c r="I78" s="1"/>
      <c r="J78" s="2"/>
      <c r="K78" s="1"/>
      <c r="L78" s="17"/>
    </row>
    <row r="79" spans="1:12" x14ac:dyDescent="0.25">
      <c r="A79" s="1">
        <v>42034</v>
      </c>
      <c r="B79">
        <v>11.476100000000001</v>
      </c>
      <c r="C79" s="2">
        <v>16.5335</v>
      </c>
      <c r="D79" s="2">
        <f t="shared" si="1"/>
        <v>-0.30588804548341242</v>
      </c>
      <c r="I79" s="1"/>
      <c r="J79" s="2"/>
      <c r="K79" s="1"/>
      <c r="L79" s="17"/>
    </row>
    <row r="80" spans="1:12" x14ac:dyDescent="0.25">
      <c r="A80" s="1">
        <v>42062</v>
      </c>
      <c r="B80">
        <v>11.978</v>
      </c>
      <c r="C80" s="2">
        <v>17.2683</v>
      </c>
      <c r="D80" s="2">
        <f t="shared" si="1"/>
        <v>-0.30635905097780325</v>
      </c>
      <c r="I80" s="1"/>
      <c r="J80" s="2"/>
      <c r="K80" s="1"/>
      <c r="L80" s="17"/>
    </row>
    <row r="81" spans="1:12" x14ac:dyDescent="0.25">
      <c r="A81" s="1">
        <v>42094</v>
      </c>
      <c r="B81">
        <v>11.847099999999999</v>
      </c>
      <c r="C81" s="2">
        <v>17.261500000000002</v>
      </c>
      <c r="D81" s="2">
        <f t="shared" si="1"/>
        <v>-0.31366914810416258</v>
      </c>
      <c r="I81" s="1"/>
      <c r="J81" s="2"/>
      <c r="K81" s="1"/>
      <c r="L81" s="17"/>
    </row>
    <row r="82" spans="1:12" x14ac:dyDescent="0.25">
      <c r="A82" s="1">
        <v>42124</v>
      </c>
      <c r="B82">
        <v>12.7057</v>
      </c>
      <c r="C82" s="2">
        <v>17.660900000000002</v>
      </c>
      <c r="D82" s="2">
        <f t="shared" si="1"/>
        <v>-0.28057460265331902</v>
      </c>
      <c r="I82" s="1"/>
      <c r="J82" s="2"/>
      <c r="K82" s="1"/>
      <c r="L82" s="17"/>
    </row>
    <row r="83" spans="1:12" x14ac:dyDescent="0.25">
      <c r="A83" s="1">
        <v>42153</v>
      </c>
      <c r="B83">
        <v>12.0219</v>
      </c>
      <c r="C83" s="2">
        <v>17.252099999999999</v>
      </c>
      <c r="D83" s="2">
        <f t="shared" si="1"/>
        <v>-0.3031630931886552</v>
      </c>
      <c r="I83" s="1"/>
      <c r="J83" s="2"/>
      <c r="K83" s="1"/>
      <c r="L83" s="17"/>
    </row>
    <row r="84" spans="1:12" x14ac:dyDescent="0.25">
      <c r="A84" s="1">
        <v>42185</v>
      </c>
      <c r="B84">
        <v>12.0733</v>
      </c>
      <c r="C84" s="2">
        <v>16.8293</v>
      </c>
      <c r="D84" s="2">
        <f t="shared" si="1"/>
        <v>-0.28260236611148415</v>
      </c>
      <c r="I84" s="1"/>
      <c r="J84" s="2"/>
      <c r="K84" s="1"/>
      <c r="L84" s="17"/>
    </row>
    <row r="85" spans="1:12" x14ac:dyDescent="0.25">
      <c r="A85" s="1">
        <v>42216</v>
      </c>
      <c r="B85">
        <v>11.674899999999999</v>
      </c>
      <c r="C85" s="2">
        <v>17.332599999999999</v>
      </c>
      <c r="D85" s="2">
        <f t="shared" si="1"/>
        <v>-0.32641957928989307</v>
      </c>
      <c r="I85" s="1"/>
      <c r="J85" s="2"/>
      <c r="K85" s="1"/>
      <c r="L85" s="17"/>
    </row>
    <row r="86" spans="1:12" x14ac:dyDescent="0.25">
      <c r="A86" s="1">
        <v>42247</v>
      </c>
      <c r="B86">
        <v>10.7288</v>
      </c>
      <c r="C86" s="2">
        <v>15.7232</v>
      </c>
      <c r="D86" s="2">
        <f t="shared" si="1"/>
        <v>-0.31764526305077845</v>
      </c>
      <c r="I86" s="1"/>
      <c r="J86" s="2"/>
      <c r="K86" s="1"/>
      <c r="L86" s="17"/>
    </row>
    <row r="87" spans="1:12" x14ac:dyDescent="0.25">
      <c r="A87" s="1">
        <v>42277</v>
      </c>
      <c r="B87">
        <v>10.8642</v>
      </c>
      <c r="C87" s="2">
        <v>15.293100000000001</v>
      </c>
      <c r="D87" s="2">
        <f t="shared" si="1"/>
        <v>-0.28960119269474471</v>
      </c>
      <c r="I87" s="1"/>
      <c r="J87" s="2"/>
      <c r="K87" s="1"/>
      <c r="L87" s="17"/>
    </row>
    <row r="88" spans="1:12" x14ac:dyDescent="0.25">
      <c r="A88" s="1">
        <v>42307</v>
      </c>
      <c r="B88">
        <v>11.5786</v>
      </c>
      <c r="C88" s="2">
        <v>16.896799999999999</v>
      </c>
      <c r="D88" s="2">
        <f t="shared" si="1"/>
        <v>-0.31474598740589932</v>
      </c>
      <c r="I88" s="1"/>
      <c r="J88" s="2"/>
      <c r="K88" s="1"/>
      <c r="L88" s="17"/>
    </row>
    <row r="89" spans="1:12" x14ac:dyDescent="0.25">
      <c r="A89" s="1">
        <v>42338</v>
      </c>
      <c r="B89">
        <v>10.936199999999999</v>
      </c>
      <c r="C89" s="2">
        <v>16.572900000000001</v>
      </c>
      <c r="D89" s="2">
        <f t="shared" si="1"/>
        <v>-0.34011548974530714</v>
      </c>
      <c r="I89" s="1"/>
      <c r="J89" s="2"/>
      <c r="K89" s="1"/>
      <c r="L89" s="17"/>
    </row>
    <row r="90" spans="1:12" x14ac:dyDescent="0.25">
      <c r="A90" s="1">
        <v>42369</v>
      </c>
      <c r="B90">
        <v>11.292</v>
      </c>
      <c r="C90" s="2">
        <v>16.2424</v>
      </c>
      <c r="D90" s="2">
        <f t="shared" si="1"/>
        <v>-0.30478254445155895</v>
      </c>
      <c r="I90" s="1"/>
      <c r="J90" s="2"/>
      <c r="K90" s="1"/>
      <c r="L90" s="17"/>
    </row>
    <row r="91" spans="1:12" x14ac:dyDescent="0.25">
      <c r="A91" s="1">
        <v>42398</v>
      </c>
      <c r="B91">
        <v>11.244300000000001</v>
      </c>
      <c r="C91" s="2">
        <v>15.819000000000001</v>
      </c>
      <c r="D91" s="2">
        <f t="shared" si="1"/>
        <v>-0.2891902142992604</v>
      </c>
      <c r="I91" s="1"/>
      <c r="J91" s="2"/>
      <c r="K91" s="1"/>
      <c r="L91" s="17"/>
    </row>
    <row r="92" spans="1:12" x14ac:dyDescent="0.25">
      <c r="A92" s="1">
        <v>42429</v>
      </c>
      <c r="B92">
        <v>11.2494</v>
      </c>
      <c r="C92" s="2">
        <v>15.5372</v>
      </c>
      <c r="D92" s="2">
        <f t="shared" si="1"/>
        <v>-0.27596993023195948</v>
      </c>
      <c r="I92" s="1"/>
      <c r="J92" s="2"/>
      <c r="K92" s="1"/>
      <c r="L92" s="17"/>
    </row>
    <row r="93" spans="1:12" x14ac:dyDescent="0.25">
      <c r="A93" s="1">
        <v>42460</v>
      </c>
      <c r="B93">
        <v>12.2218</v>
      </c>
      <c r="C93" s="2">
        <v>16.549800000000001</v>
      </c>
      <c r="D93" s="2">
        <f t="shared" si="1"/>
        <v>-0.26151373430494629</v>
      </c>
      <c r="I93" s="1"/>
      <c r="J93" s="2"/>
      <c r="K93" s="1"/>
      <c r="L93" s="17"/>
    </row>
    <row r="94" spans="1:12" x14ac:dyDescent="0.25">
      <c r="A94" s="1">
        <v>42489</v>
      </c>
      <c r="B94">
        <v>12.092499999999999</v>
      </c>
      <c r="C94" s="2">
        <v>16.9224</v>
      </c>
      <c r="D94" s="2">
        <f t="shared" si="1"/>
        <v>-0.28541459840211791</v>
      </c>
      <c r="I94" s="1"/>
      <c r="J94" s="2"/>
      <c r="K94" s="1"/>
      <c r="L94" s="17"/>
    </row>
    <row r="95" spans="1:12" x14ac:dyDescent="0.25">
      <c r="A95" s="1">
        <v>42521</v>
      </c>
      <c r="B95">
        <v>11.520899999999999</v>
      </c>
      <c r="C95" s="2">
        <v>16.6205</v>
      </c>
      <c r="D95" s="2">
        <f t="shared" si="1"/>
        <v>-0.30682590776450769</v>
      </c>
      <c r="I95" s="1"/>
      <c r="J95" s="2"/>
      <c r="K95" s="1"/>
      <c r="L95" s="17"/>
    </row>
    <row r="96" spans="1:12" x14ac:dyDescent="0.25">
      <c r="A96" s="1">
        <v>42551</v>
      </c>
      <c r="B96">
        <v>12.1691</v>
      </c>
      <c r="C96" s="2">
        <v>16.4329</v>
      </c>
      <c r="D96" s="2">
        <f t="shared" si="1"/>
        <v>-0.25946728818406972</v>
      </c>
      <c r="I96" s="1"/>
      <c r="J96" s="2"/>
      <c r="K96" s="1"/>
      <c r="L96" s="17"/>
    </row>
    <row r="97" spans="1:12" x14ac:dyDescent="0.25">
      <c r="A97" s="1">
        <v>42580</v>
      </c>
      <c r="B97">
        <v>12.5907</v>
      </c>
      <c r="C97" s="2">
        <v>17.333100000000002</v>
      </c>
      <c r="D97" s="2">
        <f t="shared" si="1"/>
        <v>-0.27360368312650374</v>
      </c>
      <c r="I97" s="1"/>
      <c r="J97" s="2"/>
      <c r="K97" s="1"/>
      <c r="L97" s="17"/>
    </row>
    <row r="98" spans="1:12" x14ac:dyDescent="0.25">
      <c r="A98" s="1">
        <v>42613</v>
      </c>
      <c r="B98">
        <v>12.423</v>
      </c>
      <c r="C98" s="2">
        <v>16.667999999999999</v>
      </c>
      <c r="D98" s="2">
        <f t="shared" si="1"/>
        <v>-0.25467962562994961</v>
      </c>
      <c r="I98" s="1"/>
      <c r="J98" s="2"/>
      <c r="K98" s="1"/>
      <c r="L98" s="17"/>
    </row>
    <row r="99" spans="1:12" x14ac:dyDescent="0.25">
      <c r="A99" s="1">
        <v>42643</v>
      </c>
      <c r="B99">
        <v>12.496499999999999</v>
      </c>
      <c r="C99" s="2">
        <v>16.651700000000002</v>
      </c>
      <c r="D99" s="2">
        <f t="shared" si="1"/>
        <v>-0.2495360834028959</v>
      </c>
      <c r="I99" s="1"/>
      <c r="J99" s="2"/>
      <c r="K99" s="1"/>
      <c r="L99" s="17"/>
    </row>
    <row r="100" spans="1:12" x14ac:dyDescent="0.25">
      <c r="A100" s="1">
        <v>42674</v>
      </c>
      <c r="B100">
        <v>12.6861</v>
      </c>
      <c r="C100" s="2">
        <v>16.482800000000001</v>
      </c>
      <c r="D100" s="2">
        <f t="shared" si="1"/>
        <v>-0.23034314558206137</v>
      </c>
      <c r="I100" s="1"/>
      <c r="J100" s="2"/>
      <c r="K100" s="1"/>
      <c r="L100" s="17"/>
    </row>
    <row r="101" spans="1:12" x14ac:dyDescent="0.25">
      <c r="A101" s="1">
        <v>42704</v>
      </c>
      <c r="B101">
        <v>12.067500000000001</v>
      </c>
      <c r="C101" s="2">
        <v>16.3843</v>
      </c>
      <c r="D101" s="2">
        <f t="shared" si="1"/>
        <v>-0.26347173818838765</v>
      </c>
      <c r="I101" s="1"/>
      <c r="J101" s="2"/>
      <c r="K101" s="1"/>
      <c r="L101" s="17"/>
    </row>
    <row r="102" spans="1:12" x14ac:dyDescent="0.25">
      <c r="A102" s="1">
        <v>42734</v>
      </c>
      <c r="B102">
        <v>11.961600000000001</v>
      </c>
      <c r="C102" s="2">
        <v>16.776</v>
      </c>
      <c r="D102" s="2">
        <f t="shared" si="1"/>
        <v>-0.28698140200286115</v>
      </c>
      <c r="I102" s="1"/>
      <c r="J102" s="2"/>
      <c r="K102" s="1"/>
      <c r="L102" s="17"/>
    </row>
    <row r="103" spans="1:12" x14ac:dyDescent="0.25">
      <c r="A103" s="1">
        <v>42766</v>
      </c>
      <c r="B103">
        <v>12.3109</v>
      </c>
      <c r="C103" s="2">
        <v>17.1218</v>
      </c>
      <c r="D103" s="2">
        <f t="shared" si="1"/>
        <v>-0.2809809716268149</v>
      </c>
      <c r="I103" s="1"/>
      <c r="J103" s="2"/>
      <c r="K103" s="1"/>
      <c r="L103" s="17"/>
    </row>
    <row r="104" spans="1:12" x14ac:dyDescent="0.25">
      <c r="A104" s="1">
        <v>42794</v>
      </c>
      <c r="B104">
        <v>12.555199999999999</v>
      </c>
      <c r="C104" s="2">
        <v>16.918900000000001</v>
      </c>
      <c r="D104" s="2">
        <f t="shared" si="1"/>
        <v>-0.25791865901447497</v>
      </c>
      <c r="I104" s="1"/>
      <c r="J104" s="2"/>
      <c r="K104" s="1"/>
      <c r="L104" s="17"/>
    </row>
    <row r="105" spans="1:12" x14ac:dyDescent="0.25">
      <c r="A105" s="1">
        <v>42825</v>
      </c>
      <c r="B105">
        <v>11.9314</v>
      </c>
      <c r="C105" s="2">
        <v>16.980399999999999</v>
      </c>
      <c r="D105" s="2">
        <f t="shared" si="1"/>
        <v>-0.29734281877929847</v>
      </c>
      <c r="I105" s="1"/>
      <c r="J105" s="2"/>
      <c r="K105" s="1"/>
      <c r="L105" s="17"/>
    </row>
    <row r="106" spans="1:12" x14ac:dyDescent="0.25">
      <c r="A106" s="1">
        <v>42853</v>
      </c>
      <c r="B106">
        <v>12.1686</v>
      </c>
      <c r="C106" s="2">
        <v>17.099299999999999</v>
      </c>
      <c r="D106" s="2">
        <f t="shared" si="1"/>
        <v>-0.2883568333206622</v>
      </c>
      <c r="I106" s="1"/>
      <c r="J106" s="2"/>
      <c r="K106" s="1"/>
      <c r="L106" s="17"/>
    </row>
    <row r="107" spans="1:12" x14ac:dyDescent="0.25">
      <c r="A107" s="1">
        <v>42886</v>
      </c>
      <c r="B107">
        <v>12.2057</v>
      </c>
      <c r="C107" s="2">
        <v>16.907599999999999</v>
      </c>
      <c r="D107" s="2">
        <f t="shared" si="1"/>
        <v>-0.27809387494381221</v>
      </c>
      <c r="I107" s="1"/>
      <c r="J107" s="2"/>
      <c r="K107" s="1"/>
      <c r="L107" s="17"/>
    </row>
    <row r="108" spans="1:12" x14ac:dyDescent="0.25">
      <c r="A108" s="1">
        <v>42916</v>
      </c>
      <c r="B108">
        <v>12.3339</v>
      </c>
      <c r="C108" s="2">
        <v>16.9986</v>
      </c>
      <c r="D108" s="2">
        <f t="shared" si="1"/>
        <v>-0.2744167166707846</v>
      </c>
      <c r="I108" s="1"/>
      <c r="J108" s="2"/>
      <c r="K108" s="1"/>
      <c r="L108" s="17"/>
    </row>
    <row r="109" spans="1:12" x14ac:dyDescent="0.25">
      <c r="A109" s="1">
        <v>42947</v>
      </c>
      <c r="B109">
        <v>12.9937</v>
      </c>
      <c r="C109" s="2">
        <v>17.2119</v>
      </c>
      <c r="D109" s="2">
        <f t="shared" si="1"/>
        <v>-0.24507462859998019</v>
      </c>
      <c r="I109" s="1"/>
      <c r="J109" s="2"/>
      <c r="K109" s="1"/>
      <c r="L109" s="17"/>
    </row>
    <row r="110" spans="1:12" x14ac:dyDescent="0.25">
      <c r="A110" s="1">
        <v>42978</v>
      </c>
      <c r="B110">
        <v>12.515599999999999</v>
      </c>
      <c r="C110" s="2">
        <v>16.6342</v>
      </c>
      <c r="D110" s="2">
        <f t="shared" si="1"/>
        <v>-0.24759832153034111</v>
      </c>
      <c r="I110" s="1"/>
      <c r="J110" s="2"/>
      <c r="K110" s="1"/>
      <c r="L110" s="17"/>
    </row>
    <row r="111" spans="1:12" x14ac:dyDescent="0.25">
      <c r="A111" s="1">
        <v>43007</v>
      </c>
      <c r="B111">
        <v>12.3591</v>
      </c>
      <c r="C111" s="2">
        <v>16.999300000000002</v>
      </c>
      <c r="D111" s="2">
        <f t="shared" si="1"/>
        <v>-0.2729641808780362</v>
      </c>
      <c r="I111" s="1"/>
      <c r="J111" s="2"/>
      <c r="K111" s="1"/>
      <c r="L111" s="17"/>
    </row>
    <row r="112" spans="1:12" x14ac:dyDescent="0.25">
      <c r="A112" s="1">
        <v>43039</v>
      </c>
      <c r="B112">
        <v>12.8019</v>
      </c>
      <c r="C112" s="2">
        <v>17.4544</v>
      </c>
      <c r="D112" s="2">
        <f t="shared" si="1"/>
        <v>-0.26655170043083687</v>
      </c>
      <c r="I112" s="1"/>
      <c r="J112" s="2"/>
      <c r="K112" s="1"/>
      <c r="L112" s="17"/>
    </row>
    <row r="113" spans="1:12" x14ac:dyDescent="0.25">
      <c r="A113" s="1">
        <v>43069</v>
      </c>
      <c r="B113">
        <v>12.3347</v>
      </c>
      <c r="C113" s="2">
        <v>17.3156</v>
      </c>
      <c r="D113" s="2">
        <f t="shared" si="1"/>
        <v>-0.28765390745916974</v>
      </c>
      <c r="I113" s="1"/>
      <c r="J113" s="2"/>
      <c r="K113" s="1"/>
      <c r="L113" s="17"/>
    </row>
    <row r="114" spans="1:12" x14ac:dyDescent="0.25">
      <c r="A114" s="1">
        <v>43098</v>
      </c>
      <c r="B114">
        <v>12.6046</v>
      </c>
      <c r="C114" s="2">
        <v>17.418099999999999</v>
      </c>
      <c r="D114" s="2">
        <f t="shared" si="1"/>
        <v>-0.27635046302409561</v>
      </c>
      <c r="I114" s="1"/>
      <c r="J114" s="2"/>
      <c r="K114" s="1"/>
      <c r="L114" s="17"/>
    </row>
    <row r="115" spans="1:12" x14ac:dyDescent="0.25">
      <c r="A115" s="1">
        <v>43131</v>
      </c>
      <c r="B115">
        <v>13.426</v>
      </c>
      <c r="C115" s="2">
        <v>17.600300000000001</v>
      </c>
      <c r="D115" s="2">
        <f t="shared" si="1"/>
        <v>-0.23717209365749448</v>
      </c>
      <c r="I115" s="1"/>
      <c r="J115" s="2"/>
      <c r="K115" s="1"/>
      <c r="L115" s="17"/>
    </row>
    <row r="116" spans="1:12" x14ac:dyDescent="0.25">
      <c r="A116" s="1">
        <v>43159</v>
      </c>
      <c r="B116">
        <v>13.026300000000001</v>
      </c>
      <c r="C116" s="2">
        <v>16.082599999999999</v>
      </c>
      <c r="D116" s="2">
        <f t="shared" si="1"/>
        <v>-0.19003768047455005</v>
      </c>
      <c r="I116" s="1"/>
      <c r="J116" s="2"/>
      <c r="K116" s="1"/>
      <c r="L116" s="17"/>
    </row>
    <row r="117" spans="1:12" x14ac:dyDescent="0.25">
      <c r="A117" s="1">
        <v>43189</v>
      </c>
      <c r="B117">
        <v>12.0852</v>
      </c>
      <c r="C117" s="2">
        <v>15.636699999999999</v>
      </c>
      <c r="D117" s="2">
        <f t="shared" si="1"/>
        <v>-0.22712592810503485</v>
      </c>
      <c r="I117" s="1"/>
      <c r="J117" s="2"/>
      <c r="K117" s="1"/>
      <c r="L117" s="17"/>
    </row>
    <row r="118" spans="1:12" x14ac:dyDescent="0.25">
      <c r="A118" s="1">
        <v>43220</v>
      </c>
      <c r="B118">
        <v>12.208500000000001</v>
      </c>
      <c r="C118" s="2">
        <v>15.7904</v>
      </c>
      <c r="D118" s="2">
        <f t="shared" si="1"/>
        <v>-0.22684035869895625</v>
      </c>
      <c r="I118" s="1"/>
      <c r="J118" s="2"/>
      <c r="K118" s="1"/>
      <c r="L118" s="17"/>
    </row>
    <row r="119" spans="1:12" x14ac:dyDescent="0.25">
      <c r="A119" s="1">
        <v>43251</v>
      </c>
      <c r="B119">
        <v>11.5945</v>
      </c>
      <c r="C119" s="2">
        <v>15.701599999999999</v>
      </c>
      <c r="D119" s="2">
        <f t="shared" si="1"/>
        <v>-0.2615720690885005</v>
      </c>
      <c r="I119" s="1"/>
      <c r="J119" s="2"/>
      <c r="K119" s="1"/>
      <c r="L119" s="17"/>
    </row>
    <row r="120" spans="1:12" x14ac:dyDescent="0.25">
      <c r="A120" s="1">
        <v>43280</v>
      </c>
      <c r="B120">
        <v>11.37</v>
      </c>
      <c r="C120" s="2">
        <v>15.653700000000001</v>
      </c>
      <c r="D120" s="2">
        <f t="shared" si="1"/>
        <v>-0.27365415205350818</v>
      </c>
      <c r="I120" s="1"/>
      <c r="J120" s="2"/>
      <c r="K120" s="1"/>
      <c r="L120" s="17"/>
    </row>
    <row r="121" spans="1:12" x14ac:dyDescent="0.25">
      <c r="A121" s="1">
        <v>43312</v>
      </c>
      <c r="B121">
        <v>11.6517</v>
      </c>
      <c r="C121" s="2">
        <v>16.1615</v>
      </c>
      <c r="D121" s="2">
        <f t="shared" si="1"/>
        <v>-0.2790458806422671</v>
      </c>
      <c r="I121" s="1"/>
      <c r="J121" s="2"/>
      <c r="K121" s="1"/>
      <c r="L121" s="17"/>
    </row>
    <row r="122" spans="1:12" x14ac:dyDescent="0.25">
      <c r="A122" s="1">
        <v>43343</v>
      </c>
      <c r="B122">
        <v>11.1465</v>
      </c>
      <c r="C122" s="2">
        <v>15.9725</v>
      </c>
      <c r="D122" s="2">
        <f t="shared" si="1"/>
        <v>-0.30214431053372992</v>
      </c>
      <c r="I122" s="1"/>
      <c r="J122" s="2"/>
      <c r="K122" s="1"/>
      <c r="L122" s="17"/>
    </row>
    <row r="123" spans="1:12" x14ac:dyDescent="0.25">
      <c r="A123" s="1">
        <v>43371</v>
      </c>
      <c r="B123">
        <v>11.135</v>
      </c>
      <c r="C123" s="2">
        <v>15.9841</v>
      </c>
      <c r="D123" s="2">
        <f t="shared" si="1"/>
        <v>-0.30337022416025927</v>
      </c>
      <c r="I123" s="1"/>
      <c r="J123" s="2"/>
      <c r="K123" s="1"/>
      <c r="L123" s="17"/>
    </row>
    <row r="124" spans="1:12" x14ac:dyDescent="0.25">
      <c r="A124" s="1">
        <v>43404</v>
      </c>
      <c r="B124">
        <v>10.377599999999999</v>
      </c>
      <c r="C124" s="2">
        <v>14.9635</v>
      </c>
      <c r="D124" s="2">
        <f t="shared" si="1"/>
        <v>-0.30647241621278443</v>
      </c>
      <c r="I124" s="1"/>
      <c r="J124" s="2"/>
      <c r="K124" s="1"/>
      <c r="L124" s="17"/>
    </row>
    <row r="125" spans="1:12" x14ac:dyDescent="0.25">
      <c r="A125" s="1">
        <v>43434</v>
      </c>
      <c r="B125">
        <v>10.788399999999999</v>
      </c>
      <c r="C125" s="2">
        <v>14.940200000000001</v>
      </c>
      <c r="D125" s="2">
        <f t="shared" si="1"/>
        <v>-0.2778945395643968</v>
      </c>
      <c r="I125" s="1"/>
      <c r="J125" s="2"/>
      <c r="K125" s="1"/>
      <c r="L125" s="17"/>
    </row>
    <row r="126" spans="1:12" x14ac:dyDescent="0.25">
      <c r="A126" s="1">
        <v>43465</v>
      </c>
      <c r="B126">
        <v>10.7715</v>
      </c>
      <c r="C126" s="2">
        <v>13.938700000000001</v>
      </c>
      <c r="D126" s="2">
        <f t="shared" si="1"/>
        <v>-0.22722348569091821</v>
      </c>
      <c r="I126" s="1"/>
      <c r="J126" s="2"/>
      <c r="K126" s="1"/>
      <c r="L126" s="17"/>
    </row>
    <row r="127" spans="1:12" x14ac:dyDescent="0.25">
      <c r="A127" s="1">
        <v>43496</v>
      </c>
      <c r="B127">
        <v>12.0497</v>
      </c>
      <c r="C127" s="2">
        <v>15.3497</v>
      </c>
      <c r="D127" s="2">
        <f t="shared" si="1"/>
        <v>-0.21498791507325876</v>
      </c>
      <c r="I127" s="1"/>
      <c r="J127" s="2"/>
      <c r="K127" s="1"/>
      <c r="L127" s="17"/>
    </row>
    <row r="128" spans="1:12" x14ac:dyDescent="0.25">
      <c r="A128" s="1">
        <v>43524</v>
      </c>
      <c r="B128">
        <v>12.122</v>
      </c>
      <c r="C128" s="2">
        <v>15.536199999999999</v>
      </c>
      <c r="D128" s="2">
        <f t="shared" si="1"/>
        <v>-0.2197577271147384</v>
      </c>
      <c r="I128" s="1"/>
      <c r="J128" s="2"/>
      <c r="K128" s="1"/>
      <c r="L128" s="17"/>
    </row>
    <row r="129" spans="1:12" x14ac:dyDescent="0.25">
      <c r="A129" s="1">
        <v>43553</v>
      </c>
      <c r="B129">
        <v>12.171900000000001</v>
      </c>
      <c r="C129" s="2">
        <v>15.7491</v>
      </c>
      <c r="D129" s="2">
        <f t="shared" si="1"/>
        <v>-0.22713678876888199</v>
      </c>
      <c r="I129" s="1"/>
      <c r="J129" s="2"/>
      <c r="K129" s="1"/>
      <c r="L129" s="17"/>
    </row>
    <row r="130" spans="1:12" x14ac:dyDescent="0.25">
      <c r="A130" s="1">
        <v>43585</v>
      </c>
      <c r="B130">
        <v>12.6257</v>
      </c>
      <c r="C130" s="2">
        <v>16.303100000000001</v>
      </c>
      <c r="D130" s="2">
        <f t="shared" si="1"/>
        <v>-0.22556446320025025</v>
      </c>
      <c r="I130" s="1"/>
      <c r="J130" s="2"/>
      <c r="K130" s="1"/>
      <c r="L130" s="17"/>
    </row>
    <row r="131" spans="1:12" x14ac:dyDescent="0.25">
      <c r="A131" s="1">
        <v>43616</v>
      </c>
      <c r="B131">
        <v>11.870699999999999</v>
      </c>
      <c r="C131" s="2">
        <v>15.0837</v>
      </c>
      <c r="D131" s="2">
        <f t="shared" si="1"/>
        <v>-0.21301139640804323</v>
      </c>
      <c r="I131" s="1"/>
      <c r="J131" s="2"/>
      <c r="K131" s="1"/>
      <c r="L131" s="17"/>
    </row>
    <row r="132" spans="1:12" x14ac:dyDescent="0.25">
      <c r="A132" s="1">
        <v>43644</v>
      </c>
      <c r="B132">
        <v>12.5192</v>
      </c>
      <c r="C132" s="2">
        <v>16.140999999999998</v>
      </c>
      <c r="D132" s="2">
        <f t="shared" si="1"/>
        <v>-0.22438510625116159</v>
      </c>
      <c r="I132" s="1"/>
      <c r="J132" s="2"/>
      <c r="K132" s="1"/>
      <c r="L132" s="17"/>
    </row>
    <row r="133" spans="1:12" x14ac:dyDescent="0.25">
      <c r="A133" s="1">
        <v>43677</v>
      </c>
      <c r="B133">
        <v>12.455500000000001</v>
      </c>
      <c r="C133" s="2">
        <v>16.4877</v>
      </c>
      <c r="D133" s="2">
        <f t="shared" si="1"/>
        <v>-0.24455806449656403</v>
      </c>
      <c r="I133" s="1"/>
      <c r="J133" s="2"/>
      <c r="K133" s="1"/>
      <c r="L133" s="17"/>
    </row>
    <row r="134" spans="1:12" x14ac:dyDescent="0.25">
      <c r="A134" s="1">
        <v>43707</v>
      </c>
      <c r="B134">
        <v>11.9564</v>
      </c>
      <c r="C134" s="2">
        <v>15.7783</v>
      </c>
      <c r="D134" s="2">
        <f t="shared" si="1"/>
        <v>-0.24222508128252085</v>
      </c>
      <c r="I134" s="1"/>
      <c r="J134" s="2"/>
      <c r="K134" s="1"/>
      <c r="L134" s="17"/>
    </row>
    <row r="135" spans="1:12" x14ac:dyDescent="0.25">
      <c r="A135" s="1">
        <v>43738</v>
      </c>
      <c r="B135">
        <v>12.1076</v>
      </c>
      <c r="C135" s="2">
        <v>16.231400000000001</v>
      </c>
      <c r="D135" s="2">
        <f t="shared" ref="D135:D186" si="2">B135/C135 - 1</f>
        <v>-0.25406311223924005</v>
      </c>
      <c r="I135" s="1"/>
      <c r="J135" s="2"/>
      <c r="K135" s="1"/>
      <c r="L135" s="17"/>
    </row>
    <row r="136" spans="1:12" x14ac:dyDescent="0.25">
      <c r="A136" s="1">
        <v>43769</v>
      </c>
      <c r="B136">
        <v>12.6769</v>
      </c>
      <c r="C136" s="2">
        <v>16.95</v>
      </c>
      <c r="D136" s="2">
        <f t="shared" si="2"/>
        <v>-0.25210029498525066</v>
      </c>
      <c r="I136" s="1"/>
      <c r="J136" s="2"/>
      <c r="K136" s="1"/>
      <c r="L136" s="17"/>
    </row>
    <row r="137" spans="1:12" x14ac:dyDescent="0.25">
      <c r="A137" s="1">
        <v>43798</v>
      </c>
      <c r="B137">
        <v>12.4581</v>
      </c>
      <c r="C137" s="2">
        <v>17.077300000000001</v>
      </c>
      <c r="D137" s="2">
        <f t="shared" si="2"/>
        <v>-0.27048772346916672</v>
      </c>
      <c r="I137" s="1"/>
      <c r="J137" s="2"/>
      <c r="K137" s="1"/>
      <c r="L137" s="17"/>
    </row>
    <row r="138" spans="1:12" x14ac:dyDescent="0.25">
      <c r="A138" s="1">
        <v>43830</v>
      </c>
      <c r="B138">
        <v>13.246499999999999</v>
      </c>
      <c r="C138" s="2">
        <v>17.625699999999998</v>
      </c>
      <c r="D138" s="2">
        <f t="shared" si="2"/>
        <v>-0.2484553804955264</v>
      </c>
      <c r="I138" s="1"/>
      <c r="J138" s="2"/>
      <c r="K138" s="1"/>
      <c r="L138" s="17"/>
    </row>
    <row r="139" spans="1:12" x14ac:dyDescent="0.25">
      <c r="A139" s="1">
        <v>43861</v>
      </c>
      <c r="B139">
        <v>12.7211</v>
      </c>
      <c r="C139" s="2">
        <v>17.6907</v>
      </c>
      <c r="D139" s="2">
        <f t="shared" si="2"/>
        <v>-0.28091596149389231</v>
      </c>
      <c r="I139" s="1"/>
      <c r="J139" s="2"/>
      <c r="K139" s="1"/>
      <c r="L139" s="17"/>
    </row>
    <row r="140" spans="1:12" x14ac:dyDescent="0.25">
      <c r="A140" s="1">
        <v>43889</v>
      </c>
      <c r="B140">
        <v>12.5725</v>
      </c>
      <c r="C140" s="2">
        <v>15.9693</v>
      </c>
      <c r="D140" s="2">
        <f t="shared" si="2"/>
        <v>-0.21270813373159758</v>
      </c>
      <c r="I140" s="1"/>
      <c r="J140" s="2"/>
      <c r="K140" s="1"/>
      <c r="L140" s="17"/>
    </row>
    <row r="141" spans="1:12" x14ac:dyDescent="0.25">
      <c r="A141" s="1">
        <v>43921</v>
      </c>
      <c r="B141">
        <v>11.3283</v>
      </c>
      <c r="C141" s="2">
        <v>15.925599999999999</v>
      </c>
      <c r="D141" s="2">
        <f t="shared" si="2"/>
        <v>-0.2886735821570301</v>
      </c>
      <c r="I141" s="1"/>
      <c r="J141" s="2"/>
      <c r="K141" s="1"/>
      <c r="L141" s="17"/>
    </row>
    <row r="142" spans="1:12" x14ac:dyDescent="0.25">
      <c r="A142" s="1">
        <v>43951</v>
      </c>
      <c r="B142">
        <v>13.473800000000001</v>
      </c>
      <c r="C142" s="2">
        <v>20.731400000000001</v>
      </c>
      <c r="D142" s="2">
        <f t="shared" si="2"/>
        <v>-0.35007765997472429</v>
      </c>
      <c r="I142" s="1"/>
      <c r="J142" s="2"/>
      <c r="K142" s="1"/>
      <c r="L142" s="17"/>
    </row>
    <row r="143" spans="1:12" x14ac:dyDescent="0.25">
      <c r="A143" s="1">
        <v>43980</v>
      </c>
      <c r="B143">
        <v>13.449299999999999</v>
      </c>
      <c r="C143" s="2">
        <v>21.618400000000001</v>
      </c>
      <c r="D143" s="2">
        <f t="shared" si="2"/>
        <v>-0.37787717869962634</v>
      </c>
      <c r="I143" s="1"/>
      <c r="J143" s="2"/>
      <c r="K143" s="1"/>
      <c r="L143" s="17"/>
    </row>
    <row r="144" spans="1:12" x14ac:dyDescent="0.25">
      <c r="A144" s="1">
        <v>44012</v>
      </c>
      <c r="B144">
        <v>14.7521</v>
      </c>
      <c r="C144" s="2">
        <v>22.309799999999999</v>
      </c>
      <c r="D144" s="2">
        <f t="shared" si="2"/>
        <v>-0.33876144116038687</v>
      </c>
      <c r="I144" s="1"/>
      <c r="J144" s="2"/>
      <c r="K144" s="1"/>
      <c r="L144" s="17"/>
    </row>
    <row r="145" spans="1:12" x14ac:dyDescent="0.25">
      <c r="A145" s="1">
        <v>44043</v>
      </c>
      <c r="B145">
        <v>15.876899999999999</v>
      </c>
      <c r="C145" s="2">
        <v>23.136500000000002</v>
      </c>
      <c r="D145" s="2">
        <f t="shared" si="2"/>
        <v>-0.31377261037754212</v>
      </c>
      <c r="I145" s="1"/>
      <c r="J145" s="2"/>
      <c r="K145" s="1"/>
      <c r="L145" s="17"/>
    </row>
    <row r="146" spans="1:12" x14ac:dyDescent="0.25">
      <c r="A146" s="1">
        <v>44074</v>
      </c>
      <c r="B146">
        <v>15.1448</v>
      </c>
      <c r="C146" s="2">
        <v>22.099699999999999</v>
      </c>
      <c r="D146" s="2">
        <f t="shared" si="2"/>
        <v>-0.31470562948818304</v>
      </c>
      <c r="I146" s="1"/>
      <c r="J146" s="2"/>
      <c r="K146" s="1"/>
      <c r="L146" s="17"/>
    </row>
    <row r="147" spans="1:12" x14ac:dyDescent="0.25">
      <c r="A147" s="1">
        <v>44104</v>
      </c>
      <c r="B147">
        <v>14.8993</v>
      </c>
      <c r="C147" s="2">
        <v>21.4145</v>
      </c>
      <c r="D147" s="2">
        <f t="shared" si="2"/>
        <v>-0.30424245254383708</v>
      </c>
      <c r="I147" s="1"/>
      <c r="J147" s="2"/>
      <c r="K147" s="1"/>
      <c r="L147" s="17"/>
    </row>
    <row r="148" spans="1:12" x14ac:dyDescent="0.25">
      <c r="A148" s="1">
        <v>44134</v>
      </c>
      <c r="B148">
        <v>14.7971</v>
      </c>
      <c r="C148" s="2">
        <v>20.232700000000001</v>
      </c>
      <c r="D148" s="2">
        <f t="shared" si="2"/>
        <v>-0.26865420828658559</v>
      </c>
      <c r="I148" s="1"/>
      <c r="J148" s="2"/>
      <c r="K148" s="1"/>
      <c r="L148" s="17"/>
    </row>
    <row r="149" spans="1:12" x14ac:dyDescent="0.25">
      <c r="A149" s="1">
        <v>44165</v>
      </c>
      <c r="B149">
        <v>14.9232</v>
      </c>
      <c r="C149" s="2">
        <v>21.557400000000001</v>
      </c>
      <c r="D149" s="2">
        <f t="shared" si="2"/>
        <v>-0.30774583205766937</v>
      </c>
      <c r="I149" s="1"/>
      <c r="J149" s="2"/>
      <c r="K149" s="1"/>
      <c r="L149" s="17"/>
    </row>
    <row r="150" spans="1:12" x14ac:dyDescent="0.25">
      <c r="A150" s="1">
        <v>44196</v>
      </c>
      <c r="B150">
        <v>16.0473</v>
      </c>
      <c r="C150" s="2">
        <v>22.203700000000001</v>
      </c>
      <c r="D150" s="2">
        <f t="shared" si="2"/>
        <v>-0.27726910379801573</v>
      </c>
      <c r="I150" s="1"/>
      <c r="J150" s="2"/>
      <c r="K150" s="1"/>
      <c r="L150" s="17"/>
    </row>
    <row r="151" spans="1:12" x14ac:dyDescent="0.25">
      <c r="A151" s="1">
        <v>44225</v>
      </c>
      <c r="B151">
        <v>16.504000000000001</v>
      </c>
      <c r="C151" s="2">
        <v>21.1906</v>
      </c>
      <c r="D151" s="2">
        <f t="shared" si="2"/>
        <v>-0.22116410106367912</v>
      </c>
      <c r="I151" s="1"/>
      <c r="J151" s="2"/>
      <c r="K151" s="1"/>
      <c r="L151" s="17"/>
    </row>
    <row r="152" spans="1:12" x14ac:dyDescent="0.25">
      <c r="A152" s="1">
        <v>44253</v>
      </c>
      <c r="B152">
        <v>16.367000000000001</v>
      </c>
      <c r="C152" s="2">
        <v>20.301400000000001</v>
      </c>
      <c r="D152" s="2">
        <f t="shared" si="2"/>
        <v>-0.19379944240298697</v>
      </c>
      <c r="I152" s="1"/>
      <c r="J152" s="2"/>
      <c r="K152" s="1"/>
      <c r="L152" s="17"/>
    </row>
    <row r="153" spans="1:12" x14ac:dyDescent="0.25">
      <c r="A153" s="1">
        <v>44286</v>
      </c>
      <c r="B153">
        <v>15.050599999999999</v>
      </c>
      <c r="C153" s="2">
        <v>20.870200000000001</v>
      </c>
      <c r="D153" s="2">
        <f t="shared" si="2"/>
        <v>-0.27884735172638508</v>
      </c>
      <c r="I153" s="1"/>
      <c r="J153" s="2"/>
      <c r="K153" s="1"/>
      <c r="L153" s="17"/>
    </row>
    <row r="154" spans="1:12" x14ac:dyDescent="0.25">
      <c r="A154" s="1">
        <v>44316</v>
      </c>
      <c r="B154">
        <v>14.836</v>
      </c>
      <c r="C154" s="2">
        <v>20.623999999999999</v>
      </c>
      <c r="D154" s="2">
        <f t="shared" si="2"/>
        <v>-0.2806439100077579</v>
      </c>
      <c r="I154" s="1"/>
      <c r="J154" s="2"/>
      <c r="K154" s="1"/>
      <c r="L154" s="17"/>
    </row>
    <row r="155" spans="1:12" x14ac:dyDescent="0.25">
      <c r="A155" s="1">
        <v>44347</v>
      </c>
      <c r="B155">
        <v>14.7149</v>
      </c>
      <c r="C155" s="2">
        <v>20.204499999999999</v>
      </c>
      <c r="D155" s="2">
        <f t="shared" si="2"/>
        <v>-0.27170184859808455</v>
      </c>
      <c r="I155" s="1"/>
      <c r="J155" s="2"/>
      <c r="K155" s="1"/>
      <c r="L155" s="17"/>
    </row>
    <row r="156" spans="1:12" x14ac:dyDescent="0.25">
      <c r="A156" s="1">
        <v>44377</v>
      </c>
      <c r="B156">
        <v>14.4101</v>
      </c>
      <c r="C156" s="2">
        <v>20.357299999999999</v>
      </c>
      <c r="D156" s="2">
        <f t="shared" si="2"/>
        <v>-0.29214090277197857</v>
      </c>
      <c r="I156" s="1"/>
      <c r="J156" s="2"/>
      <c r="K156" s="1"/>
      <c r="L156" s="17"/>
    </row>
    <row r="157" spans="1:12" x14ac:dyDescent="0.25">
      <c r="A157" s="1">
        <v>44407</v>
      </c>
      <c r="B157">
        <v>13.2537</v>
      </c>
      <c r="C157" s="2">
        <v>20.021000000000001</v>
      </c>
      <c r="D157" s="2">
        <f t="shared" si="2"/>
        <v>-0.33801008940612354</v>
      </c>
      <c r="I157" s="1"/>
      <c r="J157" s="2"/>
      <c r="K157" s="1"/>
      <c r="L157" s="17"/>
    </row>
    <row r="158" spans="1:12" x14ac:dyDescent="0.25">
      <c r="A158" s="1">
        <v>44439</v>
      </c>
      <c r="B158">
        <v>13.094099999999999</v>
      </c>
      <c r="C158" s="2">
        <v>19.811299999999999</v>
      </c>
      <c r="D158" s="2">
        <f t="shared" si="2"/>
        <v>-0.33905902187135628</v>
      </c>
      <c r="I158" s="1"/>
      <c r="J158" s="2"/>
      <c r="K158" s="1"/>
      <c r="L158" s="17"/>
    </row>
    <row r="159" spans="1:12" x14ac:dyDescent="0.25">
      <c r="A159" s="1">
        <v>44469</v>
      </c>
      <c r="B159">
        <v>12.6349</v>
      </c>
      <c r="C159" s="2">
        <v>19.027699999999999</v>
      </c>
      <c r="D159" s="2">
        <f t="shared" si="2"/>
        <v>-0.33597334412461832</v>
      </c>
      <c r="I159" s="1"/>
      <c r="J159" s="2"/>
      <c r="K159" s="1"/>
      <c r="L159" s="17"/>
    </row>
    <row r="160" spans="1:12" x14ac:dyDescent="0.25">
      <c r="A160" s="1">
        <v>44498</v>
      </c>
      <c r="B160">
        <v>12.785399999999999</v>
      </c>
      <c r="C160" s="2">
        <v>19.989799999999999</v>
      </c>
      <c r="D160" s="2">
        <f t="shared" si="2"/>
        <v>-0.36040380594102994</v>
      </c>
      <c r="I160" s="1"/>
      <c r="J160" s="2"/>
      <c r="K160" s="1"/>
      <c r="L160" s="17"/>
    </row>
    <row r="161" spans="1:12" x14ac:dyDescent="0.25">
      <c r="A161" s="1">
        <v>44530</v>
      </c>
      <c r="B161">
        <v>12.207599999999999</v>
      </c>
      <c r="C161" s="2">
        <v>19.055599999999998</v>
      </c>
      <c r="D161" s="2">
        <f t="shared" si="2"/>
        <v>-0.35936942421125551</v>
      </c>
      <c r="I161" s="1"/>
      <c r="J161" s="2"/>
      <c r="K161" s="1"/>
      <c r="L161" s="17"/>
    </row>
    <row r="162" spans="1:12" x14ac:dyDescent="0.25">
      <c r="A162" s="1">
        <v>44561</v>
      </c>
      <c r="B162">
        <v>12.4695</v>
      </c>
      <c r="C162" s="2">
        <v>19.833300000000001</v>
      </c>
      <c r="D162" s="2">
        <f t="shared" si="2"/>
        <v>-0.37128465762127338</v>
      </c>
      <c r="I162" s="1"/>
      <c r="J162" s="2"/>
      <c r="K162" s="1"/>
      <c r="L162" s="17"/>
    </row>
    <row r="163" spans="1:12" x14ac:dyDescent="0.25">
      <c r="A163" s="1">
        <v>44592</v>
      </c>
      <c r="B163">
        <v>12.1411</v>
      </c>
      <c r="C163">
        <v>18.661100000000001</v>
      </c>
      <c r="D163" s="2">
        <f t="shared" si="2"/>
        <v>-0.34938990734736974</v>
      </c>
      <c r="F163" s="2"/>
      <c r="I163" s="1"/>
      <c r="J163" s="2"/>
      <c r="K163" s="1"/>
      <c r="L163" s="17"/>
    </row>
    <row r="164" spans="1:12" x14ac:dyDescent="0.25">
      <c r="A164" s="1">
        <v>44620</v>
      </c>
      <c r="B164">
        <v>11.8919</v>
      </c>
      <c r="C164">
        <v>17.747499999999999</v>
      </c>
      <c r="D164" s="2">
        <f t="shared" si="2"/>
        <v>-0.3299394280884631</v>
      </c>
      <c r="F164" s="2"/>
      <c r="I164" s="1"/>
      <c r="J164" s="2"/>
      <c r="K164" s="1"/>
      <c r="L164" s="17"/>
    </row>
    <row r="165" spans="1:12" x14ac:dyDescent="0.25">
      <c r="A165" s="1">
        <v>44651</v>
      </c>
      <c r="B165">
        <v>12.201700000000001</v>
      </c>
      <c r="C165">
        <v>17.944299999999998</v>
      </c>
      <c r="D165" s="2">
        <f t="shared" si="2"/>
        <v>-0.32002362867317191</v>
      </c>
      <c r="F165" s="2"/>
      <c r="I165" s="1"/>
      <c r="J165" s="2"/>
      <c r="K165" s="1"/>
      <c r="L165" s="17"/>
    </row>
    <row r="166" spans="1:12" x14ac:dyDescent="0.25">
      <c r="A166" s="1">
        <v>44680</v>
      </c>
      <c r="B166">
        <v>11.782299999999999</v>
      </c>
      <c r="C166">
        <v>16.538799999999998</v>
      </c>
      <c r="D166" s="2">
        <f t="shared" si="2"/>
        <v>-0.28759643988681161</v>
      </c>
      <c r="F166" s="2"/>
      <c r="I166" s="1"/>
      <c r="J166" s="2"/>
      <c r="K166" s="1"/>
      <c r="L166" s="17"/>
    </row>
    <row r="167" spans="1:12" x14ac:dyDescent="0.25">
      <c r="A167" s="1">
        <v>44712</v>
      </c>
      <c r="B167">
        <v>11.730600000000001</v>
      </c>
      <c r="C167">
        <v>16.110199999999999</v>
      </c>
      <c r="D167" s="2">
        <f t="shared" si="2"/>
        <v>-0.2718526151134063</v>
      </c>
      <c r="F167" s="2"/>
      <c r="I167" s="1"/>
      <c r="J167" s="2"/>
      <c r="K167" s="1"/>
      <c r="L167" s="17"/>
    </row>
    <row r="168" spans="1:12" x14ac:dyDescent="0.25">
      <c r="A168" s="1">
        <v>44742</v>
      </c>
      <c r="B168">
        <v>11.2684</v>
      </c>
      <c r="C168">
        <v>14.666700000000001</v>
      </c>
      <c r="D168" s="2">
        <f t="shared" si="2"/>
        <v>-0.23170174613239525</v>
      </c>
      <c r="F168" s="2"/>
      <c r="I168" s="1"/>
      <c r="J168" s="2"/>
      <c r="K168" s="1"/>
      <c r="L168" s="17"/>
    </row>
    <row r="169" spans="1:12" x14ac:dyDescent="0.25">
      <c r="A169" s="1">
        <v>44771</v>
      </c>
      <c r="B169">
        <v>11.4129</v>
      </c>
      <c r="C169">
        <v>16.1387</v>
      </c>
      <c r="D169" s="2">
        <f t="shared" si="2"/>
        <v>-0.29282408124570125</v>
      </c>
      <c r="F169" s="2"/>
      <c r="I169" s="1"/>
      <c r="J169" s="2"/>
      <c r="K169" s="1"/>
      <c r="L169" s="17"/>
    </row>
    <row r="170" spans="1:12" x14ac:dyDescent="0.25">
      <c r="A170" s="1">
        <v>44804</v>
      </c>
      <c r="B170">
        <v>11.457100000000001</v>
      </c>
      <c r="C170">
        <v>15.3634</v>
      </c>
      <c r="D170" s="2">
        <f t="shared" si="2"/>
        <v>-0.25426012471197779</v>
      </c>
      <c r="F170" s="2"/>
      <c r="I170" s="1"/>
      <c r="J170" s="2"/>
      <c r="K170" s="1"/>
      <c r="L170" s="17"/>
    </row>
    <row r="171" spans="1:12" x14ac:dyDescent="0.25">
      <c r="A171" s="1">
        <v>44834</v>
      </c>
      <c r="B171">
        <v>10.543900000000001</v>
      </c>
      <c r="C171">
        <v>14.0457</v>
      </c>
      <c r="D171" s="2">
        <f t="shared" si="2"/>
        <v>-0.24931473689456551</v>
      </c>
      <c r="F171" s="2"/>
      <c r="I171" s="1"/>
      <c r="J171" s="2"/>
      <c r="K171" s="1"/>
      <c r="L171" s="17"/>
    </row>
    <row r="172" spans="1:12" x14ac:dyDescent="0.25">
      <c r="A172" s="1">
        <v>44865</v>
      </c>
      <c r="B172">
        <v>10.639200000000001</v>
      </c>
      <c r="C172">
        <v>15.521699999999999</v>
      </c>
      <c r="D172" s="2">
        <f t="shared" si="2"/>
        <v>-0.31455961653684839</v>
      </c>
      <c r="F172" s="2"/>
      <c r="I172" s="1"/>
      <c r="J172" s="2"/>
      <c r="K172" s="1"/>
      <c r="L172" s="17"/>
    </row>
    <row r="173" spans="1:12" x14ac:dyDescent="0.25">
      <c r="A173" s="1">
        <v>44895</v>
      </c>
      <c r="B173">
        <v>12.105499999999999</v>
      </c>
      <c r="C173">
        <v>16.2866</v>
      </c>
      <c r="D173" s="2">
        <f t="shared" si="2"/>
        <v>-0.256720248547886</v>
      </c>
      <c r="F173" s="2"/>
      <c r="I173" s="1"/>
      <c r="J173" s="2"/>
      <c r="K173" s="1"/>
      <c r="L173" s="17"/>
    </row>
    <row r="174" spans="1:12" x14ac:dyDescent="0.25">
      <c r="A174" s="1">
        <v>44925</v>
      </c>
      <c r="B174">
        <v>11.8726</v>
      </c>
      <c r="C174">
        <v>15.527699999999999</v>
      </c>
      <c r="D174" s="2">
        <f t="shared" si="2"/>
        <v>-0.23539223452282043</v>
      </c>
      <c r="F174" s="2"/>
      <c r="I174" s="1"/>
      <c r="J174" s="2"/>
      <c r="K174" s="1"/>
      <c r="L174" s="17"/>
    </row>
    <row r="175" spans="1:12" x14ac:dyDescent="0.25">
      <c r="A175" s="1">
        <v>44957</v>
      </c>
      <c r="B175">
        <v>12.516500000000001</v>
      </c>
      <c r="C175">
        <v>16.821300000000001</v>
      </c>
      <c r="D175" s="2">
        <f t="shared" si="2"/>
        <v>-0.25591363331014849</v>
      </c>
      <c r="F175" s="2"/>
      <c r="I175" s="1"/>
      <c r="J175" s="2"/>
      <c r="K175" s="1"/>
      <c r="L175" s="17"/>
    </row>
    <row r="176" spans="1:12" x14ac:dyDescent="0.25">
      <c r="A176" s="1">
        <v>44985</v>
      </c>
      <c r="B176">
        <v>12.2537</v>
      </c>
      <c r="C176">
        <v>16.2837</v>
      </c>
      <c r="D176" s="2">
        <f t="shared" si="2"/>
        <v>-0.24748675055423519</v>
      </c>
      <c r="F176" s="2"/>
      <c r="I176" s="1"/>
      <c r="J176" s="2"/>
      <c r="K176" s="1"/>
      <c r="L176" s="17"/>
    </row>
    <row r="177" spans="1:12" x14ac:dyDescent="0.25">
      <c r="A177" s="1">
        <v>45016</v>
      </c>
      <c r="B177">
        <v>12.3873</v>
      </c>
      <c r="C177">
        <v>16.758900000000001</v>
      </c>
      <c r="D177" s="2">
        <f t="shared" si="2"/>
        <v>-0.26085244258274709</v>
      </c>
      <c r="F177" s="2"/>
      <c r="I177" s="1"/>
      <c r="J177" s="2"/>
      <c r="K177" s="1"/>
      <c r="L177" s="17"/>
    </row>
    <row r="178" spans="1:12" x14ac:dyDescent="0.25">
      <c r="A178" s="1">
        <v>45044</v>
      </c>
      <c r="B178">
        <v>12.421900000000001</v>
      </c>
      <c r="C178">
        <v>16.983499999999999</v>
      </c>
      <c r="D178" s="2">
        <f t="shared" si="2"/>
        <v>-0.26859010215797674</v>
      </c>
      <c r="F178" s="2"/>
      <c r="I178" s="1"/>
      <c r="J178" s="2"/>
      <c r="K178" s="1"/>
      <c r="L178" s="17"/>
    </row>
    <row r="179" spans="1:12" x14ac:dyDescent="0.25">
      <c r="A179" s="1">
        <v>45077</v>
      </c>
      <c r="B179">
        <v>11.9838</v>
      </c>
      <c r="C179">
        <v>16.734100000000002</v>
      </c>
      <c r="D179" s="2">
        <f t="shared" si="2"/>
        <v>-0.28386946414805703</v>
      </c>
      <c r="F179" s="2"/>
      <c r="I179" s="1"/>
      <c r="J179" s="2"/>
      <c r="K179" s="1"/>
      <c r="L179" s="17"/>
    </row>
    <row r="180" spans="1:12" x14ac:dyDescent="0.25">
      <c r="A180" s="1">
        <v>45107</v>
      </c>
      <c r="B180">
        <v>12.6976</v>
      </c>
      <c r="C180">
        <v>17.754200000000001</v>
      </c>
      <c r="D180" s="2">
        <f t="shared" si="2"/>
        <v>-0.2848114812269773</v>
      </c>
      <c r="F180" s="2"/>
      <c r="I180" s="1"/>
      <c r="J180" s="2"/>
      <c r="K180" s="1"/>
      <c r="L180" s="17"/>
    </row>
    <row r="181" spans="1:12" x14ac:dyDescent="0.25">
      <c r="A181" s="1">
        <v>45138</v>
      </c>
      <c r="B181">
        <v>13.416399999999999</v>
      </c>
      <c r="C181">
        <v>18.417000000000002</v>
      </c>
      <c r="D181" s="2">
        <f t="shared" si="2"/>
        <v>-0.27152087745018194</v>
      </c>
      <c r="F181" s="2"/>
      <c r="I181" s="1"/>
      <c r="J181" s="2"/>
      <c r="K181" s="1"/>
      <c r="L181" s="17"/>
    </row>
    <row r="182" spans="1:12" x14ac:dyDescent="0.25">
      <c r="A182" s="1">
        <v>45169</v>
      </c>
      <c r="B182">
        <v>12.199199999999999</v>
      </c>
      <c r="C182">
        <v>17.022400000000001</v>
      </c>
      <c r="D182" s="2">
        <f t="shared" si="2"/>
        <v>-0.28334429927624782</v>
      </c>
      <c r="F182" s="2"/>
      <c r="I182" s="1"/>
      <c r="J182" s="2"/>
      <c r="K182" s="1"/>
      <c r="L182" s="17"/>
    </row>
    <row r="183" spans="1:12" x14ac:dyDescent="0.25">
      <c r="A183" s="1">
        <v>45198</v>
      </c>
      <c r="B183">
        <v>12.016400000000001</v>
      </c>
      <c r="C183">
        <v>16.349799999999998</v>
      </c>
      <c r="D183" s="2">
        <f t="shared" si="2"/>
        <v>-0.26504299746785875</v>
      </c>
      <c r="F183" s="2"/>
      <c r="I183" s="1"/>
      <c r="J183" s="2"/>
      <c r="K183" s="1"/>
      <c r="L183" s="17"/>
    </row>
    <row r="184" spans="1:12" x14ac:dyDescent="0.25">
      <c r="A184" s="1">
        <v>45230</v>
      </c>
      <c r="B184">
        <v>11.637499999999999</v>
      </c>
      <c r="C184">
        <v>15.9373</v>
      </c>
      <c r="D184" s="2">
        <f t="shared" si="2"/>
        <v>-0.26979475820873056</v>
      </c>
      <c r="F184" s="2"/>
      <c r="I184" s="1"/>
      <c r="J184" s="2"/>
      <c r="K184" s="1"/>
      <c r="L184" s="17"/>
    </row>
    <row r="185" spans="1:12" x14ac:dyDescent="0.25">
      <c r="A185" s="1">
        <v>45260</v>
      </c>
      <c r="B185">
        <v>12.1046</v>
      </c>
      <c r="C185">
        <v>17.359500000000001</v>
      </c>
      <c r="D185" s="2">
        <f t="shared" si="2"/>
        <v>-0.30271033151876503</v>
      </c>
      <c r="F185" s="2"/>
      <c r="I185" s="1"/>
      <c r="J185" s="2"/>
      <c r="K185" s="1"/>
      <c r="L185" s="17"/>
    </row>
    <row r="186" spans="1:12" x14ac:dyDescent="0.25">
      <c r="A186" s="1">
        <v>45289</v>
      </c>
      <c r="B186">
        <v>12.590400000000001</v>
      </c>
      <c r="C186">
        <v>18.195799999999998</v>
      </c>
      <c r="D186" s="2">
        <f t="shared" si="2"/>
        <v>-0.30806010178172971</v>
      </c>
      <c r="I186" s="1"/>
    </row>
    <row r="187" spans="1:12" x14ac:dyDescent="0.25">
      <c r="A187" s="1"/>
      <c r="D187" s="1"/>
      <c r="I187" s="1"/>
    </row>
    <row r="188" spans="1:12" x14ac:dyDescent="0.25">
      <c r="A188" s="1"/>
      <c r="D188" s="1"/>
      <c r="I188" s="1"/>
    </row>
    <row r="189" spans="1:12" x14ac:dyDescent="0.25">
      <c r="A189" s="1"/>
      <c r="D189" s="1"/>
      <c r="I189" s="1"/>
    </row>
    <row r="190" spans="1:12" x14ac:dyDescent="0.25">
      <c r="A190" s="1"/>
      <c r="D190" s="1"/>
      <c r="I190" s="1"/>
    </row>
    <row r="191" spans="1:12" x14ac:dyDescent="0.25">
      <c r="A191" s="1"/>
      <c r="D191" s="1"/>
      <c r="I191" s="1"/>
    </row>
    <row r="192" spans="1:12" x14ac:dyDescent="0.25">
      <c r="A192" s="1"/>
      <c r="D192" s="1"/>
      <c r="I192" s="1"/>
    </row>
    <row r="193" spans="1:9" x14ac:dyDescent="0.25">
      <c r="A193" s="1"/>
      <c r="D193" s="1"/>
      <c r="I193" s="1"/>
    </row>
    <row r="194" spans="1:9" x14ac:dyDescent="0.25">
      <c r="A194" s="1"/>
      <c r="D194" s="1"/>
      <c r="I194" s="1"/>
    </row>
    <row r="195" spans="1:9" x14ac:dyDescent="0.25">
      <c r="A195" s="1"/>
      <c r="D195" s="1"/>
      <c r="I195" s="1"/>
    </row>
    <row r="196" spans="1:9" x14ac:dyDescent="0.25">
      <c r="A196" s="1"/>
      <c r="D196" s="1"/>
      <c r="I196" s="1"/>
    </row>
    <row r="197" spans="1:9" x14ac:dyDescent="0.25">
      <c r="A197" s="1"/>
      <c r="D197" s="1"/>
      <c r="I197" s="1"/>
    </row>
    <row r="198" spans="1:9" x14ac:dyDescent="0.25">
      <c r="A198" s="1"/>
      <c r="D198" s="1"/>
      <c r="I198" s="1"/>
    </row>
    <row r="199" spans="1:9" x14ac:dyDescent="0.25">
      <c r="A199" s="1"/>
      <c r="D199" s="1"/>
      <c r="I199" s="1"/>
    </row>
    <row r="200" spans="1:9" x14ac:dyDescent="0.25">
      <c r="A200" s="1"/>
      <c r="D200" s="1"/>
      <c r="I200" s="1"/>
    </row>
    <row r="201" spans="1:9" x14ac:dyDescent="0.25">
      <c r="A201" s="1"/>
      <c r="D201" s="1"/>
      <c r="I201" s="1"/>
    </row>
    <row r="202" spans="1:9" x14ac:dyDescent="0.25">
      <c r="A202" s="1"/>
      <c r="D202" s="1"/>
      <c r="I202" s="1"/>
    </row>
    <row r="203" spans="1:9" x14ac:dyDescent="0.25">
      <c r="A203" s="1"/>
      <c r="D203" s="1"/>
      <c r="I203" s="1"/>
    </row>
    <row r="204" spans="1:9" x14ac:dyDescent="0.25">
      <c r="A204" s="1"/>
      <c r="D204" s="1"/>
      <c r="I204" s="1"/>
    </row>
    <row r="205" spans="1:9" x14ac:dyDescent="0.25">
      <c r="A205" s="1"/>
      <c r="D205" s="1"/>
      <c r="I205" s="1"/>
    </row>
    <row r="206" spans="1:9" x14ac:dyDescent="0.25">
      <c r="A206" s="1"/>
      <c r="D206" s="1"/>
      <c r="I206" s="1"/>
    </row>
    <row r="207" spans="1:9" x14ac:dyDescent="0.25">
      <c r="A207" s="1"/>
      <c r="D207" s="1"/>
      <c r="I207" s="1"/>
    </row>
    <row r="208" spans="1:9" x14ac:dyDescent="0.25">
      <c r="A208" s="1"/>
      <c r="D208" s="1"/>
      <c r="I208" s="1"/>
    </row>
    <row r="209" spans="1:9" x14ac:dyDescent="0.25">
      <c r="A209" s="1"/>
      <c r="D209" s="1"/>
      <c r="I209" s="1"/>
    </row>
    <row r="210" spans="1:9" x14ac:dyDescent="0.25">
      <c r="A210" s="1"/>
      <c r="D210" s="1"/>
      <c r="I210" s="1"/>
    </row>
    <row r="211" spans="1:9" x14ac:dyDescent="0.25">
      <c r="A211" s="1"/>
      <c r="D211" s="1"/>
      <c r="I211" s="1"/>
    </row>
    <row r="212" spans="1:9" x14ac:dyDescent="0.25">
      <c r="A212" s="1"/>
      <c r="D212" s="1"/>
      <c r="I212" s="1"/>
    </row>
    <row r="213" spans="1:9" x14ac:dyDescent="0.25">
      <c r="A213" s="1"/>
      <c r="D213" s="1"/>
      <c r="I213" s="1"/>
    </row>
    <row r="214" spans="1:9" x14ac:dyDescent="0.25">
      <c r="A214" s="1"/>
      <c r="D214" s="1"/>
      <c r="I214" s="1"/>
    </row>
    <row r="215" spans="1:9" x14ac:dyDescent="0.25">
      <c r="A215" s="1"/>
      <c r="D215" s="1"/>
      <c r="I215" s="1"/>
    </row>
    <row r="216" spans="1:9" x14ac:dyDescent="0.25">
      <c r="A216" s="1"/>
      <c r="D216" s="1"/>
      <c r="I216" s="1"/>
    </row>
    <row r="217" spans="1:9" x14ac:dyDescent="0.25">
      <c r="A217" s="1"/>
      <c r="D217" s="1"/>
      <c r="I217" s="1"/>
    </row>
    <row r="218" spans="1:9" x14ac:dyDescent="0.25">
      <c r="A218" s="1"/>
      <c r="D218" s="1"/>
      <c r="I218" s="1"/>
    </row>
    <row r="219" spans="1:9" x14ac:dyDescent="0.25">
      <c r="D219" s="1"/>
      <c r="I219" s="1"/>
    </row>
    <row r="220" spans="1:9" x14ac:dyDescent="0.25">
      <c r="A220" s="1"/>
      <c r="D220" s="1"/>
      <c r="I220" s="1"/>
    </row>
    <row r="221" spans="1:9" x14ac:dyDescent="0.25">
      <c r="A221" s="1"/>
      <c r="D221" s="1"/>
      <c r="I221" s="1"/>
    </row>
    <row r="222" spans="1:9" x14ac:dyDescent="0.25">
      <c r="A222" s="1"/>
      <c r="D222" s="1"/>
      <c r="I222" s="1"/>
    </row>
    <row r="223" spans="1:9" x14ac:dyDescent="0.25">
      <c r="D223" s="1"/>
      <c r="I223" s="1"/>
    </row>
    <row r="224" spans="1:9" x14ac:dyDescent="0.25">
      <c r="A224" s="1"/>
      <c r="D224" s="1"/>
      <c r="I224" s="1"/>
    </row>
    <row r="225" spans="1:9" x14ac:dyDescent="0.25">
      <c r="A225" s="1"/>
      <c r="D225" s="1"/>
      <c r="I225" s="1"/>
    </row>
    <row r="226" spans="1:9" x14ac:dyDescent="0.25">
      <c r="A226" s="1"/>
      <c r="D226" s="1"/>
      <c r="I226" s="1"/>
    </row>
    <row r="227" spans="1:9" x14ac:dyDescent="0.25">
      <c r="D227" s="1"/>
      <c r="I227" s="1"/>
    </row>
    <row r="228" spans="1:9" x14ac:dyDescent="0.25">
      <c r="A228" s="1"/>
      <c r="D228" s="1"/>
      <c r="I228" s="1"/>
    </row>
    <row r="229" spans="1:9" x14ac:dyDescent="0.25">
      <c r="A229" s="1"/>
      <c r="D229" s="1"/>
      <c r="I229" s="1"/>
    </row>
    <row r="230" spans="1:9" x14ac:dyDescent="0.25">
      <c r="A230" s="1"/>
      <c r="D230" s="1"/>
      <c r="I230" s="1"/>
    </row>
    <row r="231" spans="1:9" x14ac:dyDescent="0.25">
      <c r="D231" s="1"/>
      <c r="I231" s="1"/>
    </row>
    <row r="232" spans="1:9" x14ac:dyDescent="0.25">
      <c r="A232" s="1"/>
      <c r="D232" s="1"/>
      <c r="I232" s="1"/>
    </row>
    <row r="233" spans="1:9" x14ac:dyDescent="0.25">
      <c r="A233" s="1"/>
      <c r="D233" s="1"/>
      <c r="I233" s="1"/>
    </row>
    <row r="234" spans="1:9" x14ac:dyDescent="0.25">
      <c r="A234" s="1"/>
      <c r="D234" s="1"/>
      <c r="I234" s="1"/>
    </row>
    <row r="235" spans="1:9" x14ac:dyDescent="0.25">
      <c r="D235" s="1"/>
      <c r="I235" s="1"/>
    </row>
    <row r="236" spans="1:9" x14ac:dyDescent="0.25">
      <c r="A236" s="1"/>
      <c r="D236" s="1"/>
      <c r="I236" s="1"/>
    </row>
    <row r="237" spans="1:9" x14ac:dyDescent="0.25">
      <c r="A237" s="1"/>
      <c r="D237" s="1"/>
      <c r="I237" s="1"/>
    </row>
    <row r="238" spans="1:9" x14ac:dyDescent="0.25">
      <c r="A238" s="1"/>
      <c r="D238" s="1"/>
      <c r="I238" s="1"/>
    </row>
    <row r="239" spans="1:9" x14ac:dyDescent="0.25">
      <c r="D239" s="1"/>
      <c r="I239" s="1"/>
    </row>
    <row r="240" spans="1:9" x14ac:dyDescent="0.25">
      <c r="A240" s="1"/>
      <c r="D240" s="1"/>
      <c r="I240" s="1"/>
    </row>
    <row r="241" spans="1:9" x14ac:dyDescent="0.25">
      <c r="A241" s="1"/>
      <c r="D241" s="1"/>
      <c r="I241" s="1"/>
    </row>
    <row r="242" spans="1:9" x14ac:dyDescent="0.25">
      <c r="A242" s="1"/>
      <c r="D242" s="1"/>
      <c r="I242" s="1"/>
    </row>
    <row r="243" spans="1:9" x14ac:dyDescent="0.25">
      <c r="D243" s="1"/>
      <c r="I243" s="1"/>
    </row>
    <row r="244" spans="1:9" x14ac:dyDescent="0.25">
      <c r="A244" s="1"/>
      <c r="D244" s="1"/>
      <c r="I244" s="1"/>
    </row>
    <row r="245" spans="1:9" x14ac:dyDescent="0.25">
      <c r="A245" s="1"/>
      <c r="D245" s="1"/>
      <c r="I245" s="1"/>
    </row>
    <row r="246" spans="1:9" x14ac:dyDescent="0.25">
      <c r="D246" s="1"/>
      <c r="I246" s="1"/>
    </row>
    <row r="247" spans="1:9" x14ac:dyDescent="0.25">
      <c r="D247" s="1"/>
      <c r="I247" s="1"/>
    </row>
    <row r="248" spans="1:9" x14ac:dyDescent="0.25">
      <c r="D248" s="1"/>
      <c r="I248" s="1"/>
    </row>
    <row r="249" spans="1:9" x14ac:dyDescent="0.25">
      <c r="D249" s="1"/>
      <c r="I249" s="1"/>
    </row>
    <row r="250" spans="1:9" x14ac:dyDescent="0.25">
      <c r="D250" s="1"/>
      <c r="I250" s="1"/>
    </row>
    <row r="251" spans="1:9" x14ac:dyDescent="0.25">
      <c r="D251" s="1"/>
      <c r="I251" s="1"/>
    </row>
    <row r="252" spans="1:9" x14ac:dyDescent="0.25">
      <c r="D252" s="1"/>
      <c r="I252" s="1"/>
    </row>
    <row r="253" spans="1:9" x14ac:dyDescent="0.25">
      <c r="D253" s="1"/>
      <c r="I253" s="1"/>
    </row>
    <row r="254" spans="1:9" x14ac:dyDescent="0.25">
      <c r="D254" s="1"/>
      <c r="I254" s="1"/>
    </row>
    <row r="255" spans="1:9" x14ac:dyDescent="0.25">
      <c r="D255" s="1"/>
      <c r="I255" s="1"/>
    </row>
    <row r="256" spans="1:9" x14ac:dyDescent="0.25">
      <c r="D256" s="1"/>
      <c r="I256" s="1"/>
    </row>
    <row r="257" spans="4:9" x14ac:dyDescent="0.25">
      <c r="D257" s="1"/>
      <c r="I257" s="1"/>
    </row>
    <row r="258" spans="4:9" x14ac:dyDescent="0.25">
      <c r="D258" s="1"/>
      <c r="I258" s="1"/>
    </row>
    <row r="259" spans="4:9" x14ac:dyDescent="0.25">
      <c r="D259" s="1"/>
      <c r="I259" s="1"/>
    </row>
    <row r="260" spans="4:9" x14ac:dyDescent="0.25">
      <c r="D260" s="1"/>
      <c r="I260" s="1"/>
    </row>
    <row r="261" spans="4:9" x14ac:dyDescent="0.25">
      <c r="D261" s="1"/>
      <c r="I261" s="1"/>
    </row>
    <row r="262" spans="4:9" x14ac:dyDescent="0.25">
      <c r="D262" s="1"/>
      <c r="I262" s="1"/>
    </row>
    <row r="263" spans="4:9" x14ac:dyDescent="0.25">
      <c r="D263" s="1"/>
      <c r="I263" s="1"/>
    </row>
    <row r="264" spans="4:9" x14ac:dyDescent="0.25">
      <c r="D264" s="1"/>
      <c r="I264" s="1"/>
    </row>
    <row r="265" spans="4:9" x14ac:dyDescent="0.25">
      <c r="D265" s="1"/>
      <c r="I265" s="1"/>
    </row>
    <row r="266" spans="4:9" x14ac:dyDescent="0.25">
      <c r="D266" s="1"/>
      <c r="I266" s="1"/>
    </row>
    <row r="267" spans="4:9" x14ac:dyDescent="0.25">
      <c r="I267" s="1"/>
    </row>
    <row r="268" spans="4:9" x14ac:dyDescent="0.25">
      <c r="I268" s="1"/>
    </row>
    <row r="269" spans="4:9" x14ac:dyDescent="0.25">
      <c r="I269" s="1"/>
    </row>
    <row r="270" spans="4:9" x14ac:dyDescent="0.25">
      <c r="I270" s="1"/>
    </row>
    <row r="271" spans="4:9" x14ac:dyDescent="0.25">
      <c r="I271" s="1"/>
    </row>
    <row r="272" spans="4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3307-4D1B-4E80-B3E6-691AAB7D5749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969A-1899-495D-A9D1-B28439DB4CBA}">
  <dimension ref="A1:J309"/>
  <sheetViews>
    <sheetView workbookViewId="0">
      <selection activeCell="H12" sqref="H12"/>
    </sheetView>
  </sheetViews>
  <sheetFormatPr defaultRowHeight="15" x14ac:dyDescent="0.25"/>
  <cols>
    <col min="1" max="1" width="16.5703125" customWidth="1"/>
  </cols>
  <sheetData>
    <row r="1" spans="1:10" x14ac:dyDescent="0.25">
      <c r="A1" t="s">
        <v>1</v>
      </c>
      <c r="B1" t="s">
        <v>38</v>
      </c>
      <c r="C1" t="s">
        <v>39</v>
      </c>
      <c r="D1" t="s">
        <v>37</v>
      </c>
      <c r="E1" s="15" t="s">
        <v>40</v>
      </c>
      <c r="F1" s="15" t="s">
        <v>41</v>
      </c>
      <c r="G1" s="15" t="s">
        <v>42</v>
      </c>
      <c r="H1" s="15" t="s">
        <v>43</v>
      </c>
      <c r="I1" s="15" t="s">
        <v>44</v>
      </c>
      <c r="J1" s="15" t="s">
        <v>45</v>
      </c>
    </row>
    <row r="2" spans="1:10" x14ac:dyDescent="0.25">
      <c r="A2" s="14">
        <v>17168</v>
      </c>
      <c r="B2" s="13">
        <v>100</v>
      </c>
      <c r="C2" s="13">
        <v>100</v>
      </c>
    </row>
    <row r="3" spans="1:10" x14ac:dyDescent="0.25">
      <c r="A3" s="14">
        <v>17258</v>
      </c>
      <c r="B3" s="13">
        <v>100.36364</v>
      </c>
      <c r="C3" s="13">
        <v>99.734780000000001</v>
      </c>
    </row>
    <row r="4" spans="1:10" x14ac:dyDescent="0.25">
      <c r="A4" s="14">
        <v>17349</v>
      </c>
      <c r="B4" s="13">
        <v>103.81818</v>
      </c>
      <c r="C4" s="13">
        <v>99.530439999999999</v>
      </c>
    </row>
    <row r="5" spans="1:10" x14ac:dyDescent="0.25">
      <c r="A5" s="14">
        <v>17441</v>
      </c>
      <c r="B5" s="13">
        <v>106.40909000000001</v>
      </c>
      <c r="C5" s="13">
        <v>101.08907000000001</v>
      </c>
    </row>
    <row r="6" spans="1:10" x14ac:dyDescent="0.25">
      <c r="A6" s="14">
        <v>17533</v>
      </c>
      <c r="B6" s="13">
        <v>106.81818</v>
      </c>
      <c r="C6" s="13">
        <v>102.61151</v>
      </c>
    </row>
    <row r="7" spans="1:10" x14ac:dyDescent="0.25">
      <c r="A7" s="14">
        <v>17624</v>
      </c>
      <c r="B7" s="13">
        <v>109.77273</v>
      </c>
      <c r="C7" s="13">
        <v>104.30704</v>
      </c>
    </row>
    <row r="8" spans="1:10" x14ac:dyDescent="0.25">
      <c r="A8" s="14">
        <v>17715</v>
      </c>
      <c r="B8" s="13">
        <v>110.72727</v>
      </c>
      <c r="C8" s="13">
        <v>104.90631</v>
      </c>
    </row>
    <row r="9" spans="1:10" x14ac:dyDescent="0.25">
      <c r="A9" s="14">
        <v>17807</v>
      </c>
      <c r="B9" s="13">
        <v>109.31818</v>
      </c>
      <c r="C9" s="13">
        <v>105.02515</v>
      </c>
    </row>
    <row r="10" spans="1:10" x14ac:dyDescent="0.25">
      <c r="A10" s="14">
        <v>17899</v>
      </c>
      <c r="B10" s="13">
        <v>108.68182</v>
      </c>
      <c r="C10" s="13">
        <v>103.57935999999999</v>
      </c>
    </row>
    <row r="11" spans="1:10" x14ac:dyDescent="0.25">
      <c r="A11" s="14">
        <v>17989</v>
      </c>
      <c r="B11" s="13">
        <v>108.72727</v>
      </c>
      <c r="C11" s="13">
        <v>103.22754</v>
      </c>
    </row>
    <row r="12" spans="1:10" x14ac:dyDescent="0.25">
      <c r="A12" s="14">
        <v>18080</v>
      </c>
      <c r="B12" s="13">
        <v>107.95455</v>
      </c>
      <c r="C12" s="13">
        <v>104.29486</v>
      </c>
    </row>
    <row r="13" spans="1:10" x14ac:dyDescent="0.25">
      <c r="A13" s="14">
        <v>18172</v>
      </c>
      <c r="B13" s="13">
        <v>107.31818</v>
      </c>
      <c r="C13" s="13">
        <v>103.42107</v>
      </c>
    </row>
    <row r="14" spans="1:10" x14ac:dyDescent="0.25">
      <c r="A14" s="14">
        <v>18264</v>
      </c>
      <c r="B14" s="13">
        <v>107.45455</v>
      </c>
      <c r="C14" s="13">
        <v>107.48726000000001</v>
      </c>
    </row>
    <row r="15" spans="1:10" x14ac:dyDescent="0.25">
      <c r="A15" s="14">
        <v>18354</v>
      </c>
      <c r="B15" s="13">
        <v>108.54545</v>
      </c>
      <c r="C15" s="13">
        <v>110.76662</v>
      </c>
    </row>
    <row r="16" spans="1:10" x14ac:dyDescent="0.25">
      <c r="A16" s="14">
        <v>18445</v>
      </c>
      <c r="B16" s="13">
        <v>110.63636</v>
      </c>
      <c r="C16" s="13">
        <v>115.04782</v>
      </c>
    </row>
    <row r="17" spans="1:3" x14ac:dyDescent="0.25">
      <c r="A17" s="14">
        <v>18537</v>
      </c>
      <c r="B17" s="13">
        <v>113.54545</v>
      </c>
      <c r="C17" s="13">
        <v>117.25094</v>
      </c>
    </row>
    <row r="18" spans="1:3" x14ac:dyDescent="0.25">
      <c r="A18" s="14">
        <v>18629</v>
      </c>
      <c r="B18" s="13">
        <v>117.63636</v>
      </c>
      <c r="C18" s="13">
        <v>118.84316</v>
      </c>
    </row>
    <row r="19" spans="1:3" x14ac:dyDescent="0.25">
      <c r="A19" s="14">
        <v>18719</v>
      </c>
      <c r="B19" s="13">
        <v>117.86364</v>
      </c>
      <c r="C19" s="13">
        <v>120.90168</v>
      </c>
    </row>
    <row r="20" spans="1:3" x14ac:dyDescent="0.25">
      <c r="A20" s="14">
        <v>18810</v>
      </c>
      <c r="B20" s="13">
        <v>118.31818</v>
      </c>
      <c r="C20" s="13">
        <v>123.39224</v>
      </c>
    </row>
    <row r="21" spans="1:3" x14ac:dyDescent="0.25">
      <c r="A21" s="14">
        <v>18902</v>
      </c>
      <c r="B21" s="13">
        <v>120.31818</v>
      </c>
      <c r="C21" s="13">
        <v>123.66240999999999</v>
      </c>
    </row>
    <row r="22" spans="1:3" x14ac:dyDescent="0.25">
      <c r="A22" s="14">
        <v>18994</v>
      </c>
      <c r="B22" s="13">
        <v>119.95455</v>
      </c>
      <c r="C22" s="13">
        <v>124.98180000000001</v>
      </c>
    </row>
    <row r="23" spans="1:3" x14ac:dyDescent="0.25">
      <c r="A23" s="14">
        <v>19085</v>
      </c>
      <c r="B23" s="13">
        <v>120.59090999999999</v>
      </c>
      <c r="C23" s="13">
        <v>125.24964</v>
      </c>
    </row>
    <row r="24" spans="1:3" x14ac:dyDescent="0.25">
      <c r="A24" s="14">
        <v>19176</v>
      </c>
      <c r="B24" s="13">
        <v>121.04545</v>
      </c>
      <c r="C24" s="13">
        <v>126.15297</v>
      </c>
    </row>
    <row r="25" spans="1:3" x14ac:dyDescent="0.25">
      <c r="A25" s="14">
        <v>19268</v>
      </c>
      <c r="B25" s="13">
        <v>121.40909000000001</v>
      </c>
      <c r="C25" s="13">
        <v>130.29577</v>
      </c>
    </row>
    <row r="26" spans="1:3" x14ac:dyDescent="0.25">
      <c r="A26" s="14">
        <v>19360</v>
      </c>
      <c r="B26" s="13">
        <v>121.04545</v>
      </c>
      <c r="C26" s="13">
        <v>132.71802</v>
      </c>
    </row>
    <row r="27" spans="1:3" x14ac:dyDescent="0.25">
      <c r="A27" s="14">
        <v>19450</v>
      </c>
      <c r="B27" s="13">
        <v>121.68182</v>
      </c>
      <c r="C27" s="13">
        <v>133.74404999999999</v>
      </c>
    </row>
    <row r="28" spans="1:3" x14ac:dyDescent="0.25">
      <c r="A28" s="14">
        <v>19541</v>
      </c>
      <c r="B28" s="13">
        <v>122.22727</v>
      </c>
      <c r="C28" s="13">
        <v>132.99171999999999</v>
      </c>
    </row>
    <row r="29" spans="1:3" x14ac:dyDescent="0.25">
      <c r="A29" s="14">
        <v>19633</v>
      </c>
      <c r="B29" s="13">
        <v>122.13636</v>
      </c>
      <c r="C29" s="13">
        <v>130.9786</v>
      </c>
    </row>
    <row r="30" spans="1:3" x14ac:dyDescent="0.25">
      <c r="A30" s="14">
        <v>19725</v>
      </c>
      <c r="B30" s="13">
        <v>122.40909000000001</v>
      </c>
      <c r="C30" s="13">
        <v>130.35308000000001</v>
      </c>
    </row>
    <row r="31" spans="1:3" x14ac:dyDescent="0.25">
      <c r="A31" s="14">
        <v>19815</v>
      </c>
      <c r="B31" s="13">
        <v>122.45455</v>
      </c>
      <c r="C31" s="13">
        <v>130.49571</v>
      </c>
    </row>
    <row r="32" spans="1:3" x14ac:dyDescent="0.25">
      <c r="A32" s="14">
        <v>19906</v>
      </c>
      <c r="B32" s="13">
        <v>121.86364</v>
      </c>
      <c r="C32" s="13">
        <v>131.9699</v>
      </c>
    </row>
    <row r="33" spans="1:10" x14ac:dyDescent="0.25">
      <c r="A33" s="14">
        <v>19998</v>
      </c>
      <c r="B33" s="13">
        <v>121.68182</v>
      </c>
      <c r="C33" s="13">
        <v>134.55251000000001</v>
      </c>
    </row>
    <row r="34" spans="1:10" x14ac:dyDescent="0.25">
      <c r="A34" s="14">
        <v>20090</v>
      </c>
      <c r="B34" s="13">
        <v>121.77273</v>
      </c>
      <c r="C34" s="13">
        <v>138.39613</v>
      </c>
    </row>
    <row r="35" spans="1:10" x14ac:dyDescent="0.25">
      <c r="A35" s="14">
        <v>20180</v>
      </c>
      <c r="B35" s="13">
        <v>121.40909000000001</v>
      </c>
      <c r="C35" s="13">
        <v>140.64859000000001</v>
      </c>
    </row>
    <row r="36" spans="1:10" x14ac:dyDescent="0.25">
      <c r="A36" s="14">
        <v>20271</v>
      </c>
      <c r="B36" s="13">
        <v>122.04545</v>
      </c>
      <c r="C36" s="13">
        <v>142.54849999999999</v>
      </c>
    </row>
    <row r="37" spans="1:10" x14ac:dyDescent="0.25">
      <c r="A37" s="14">
        <v>20363</v>
      </c>
      <c r="B37" s="13">
        <v>122.13636</v>
      </c>
      <c r="C37" s="13">
        <v>143.40474</v>
      </c>
    </row>
    <row r="38" spans="1:10" x14ac:dyDescent="0.25">
      <c r="A38" s="1">
        <v>20545</v>
      </c>
      <c r="B38" s="13">
        <v>122.22727</v>
      </c>
      <c r="C38" s="13">
        <v>142.84827000000001</v>
      </c>
    </row>
    <row r="39" spans="1:10" x14ac:dyDescent="0.25">
      <c r="A39" s="1">
        <v>20636</v>
      </c>
      <c r="B39" s="13">
        <v>123.40909000000001</v>
      </c>
      <c r="C39" s="13">
        <v>144.02902</v>
      </c>
    </row>
    <row r="40" spans="1:10" x14ac:dyDescent="0.25">
      <c r="A40" s="1">
        <v>20728</v>
      </c>
      <c r="B40" s="13">
        <v>124.31818</v>
      </c>
      <c r="C40" s="13">
        <v>143.89982000000001</v>
      </c>
      <c r="F40" s="12"/>
      <c r="G40" s="12"/>
      <c r="H40" s="12"/>
      <c r="I40" s="12"/>
      <c r="J40" s="12"/>
    </row>
    <row r="41" spans="1:10" x14ac:dyDescent="0.25">
      <c r="A41" s="1">
        <v>20820</v>
      </c>
      <c r="B41" s="13">
        <v>125.59090999999999</v>
      </c>
      <c r="C41" s="13">
        <v>146.26828</v>
      </c>
      <c r="F41" s="12">
        <v>2.3047552510406577E-2</v>
      </c>
      <c r="G41" s="12">
        <v>3.875951622875462E-2</v>
      </c>
      <c r="H41" s="12">
        <v>5.1433576790279989E-2</v>
      </c>
      <c r="I41" s="12">
        <v>6.5225615363554423E-2</v>
      </c>
      <c r="J41" s="12">
        <v>3.787201374210962E-2</v>
      </c>
    </row>
    <row r="42" spans="1:10" x14ac:dyDescent="0.25">
      <c r="A42" s="1">
        <v>20910</v>
      </c>
      <c r="B42" s="13">
        <v>126.63636</v>
      </c>
      <c r="C42" s="13">
        <v>147.20479</v>
      </c>
      <c r="F42" s="12">
        <v>2.3524402660173527E-2</v>
      </c>
      <c r="G42" s="12">
        <v>3.9698771473918537E-2</v>
      </c>
      <c r="H42" s="12">
        <v>5.3015713034367085E-2</v>
      </c>
      <c r="I42" s="12">
        <v>6.6996469359936514E-2</v>
      </c>
      <c r="J42" s="12">
        <v>3.9270200735399413E-2</v>
      </c>
    </row>
    <row r="43" spans="1:10" x14ac:dyDescent="0.25">
      <c r="A43" s="1">
        <v>21001</v>
      </c>
      <c r="B43" s="13">
        <v>127.77273</v>
      </c>
      <c r="C43" s="13">
        <v>146.88220999999999</v>
      </c>
      <c r="F43" s="12">
        <v>2.097821690773749E-2</v>
      </c>
      <c r="G43" s="12">
        <v>3.9683920749157275E-2</v>
      </c>
      <c r="H43" s="12">
        <v>4.9868162790623824E-2</v>
      </c>
      <c r="I43" s="12">
        <v>6.3541297724434342E-2</v>
      </c>
      <c r="J43" s="12">
        <v>3.6404810025890688E-2</v>
      </c>
    </row>
    <row r="44" spans="1:10" x14ac:dyDescent="0.25">
      <c r="A44" s="1">
        <v>21093</v>
      </c>
      <c r="B44" s="13">
        <v>128.72727</v>
      </c>
      <c r="C44" s="13">
        <v>148.32154</v>
      </c>
      <c r="F44" s="12">
        <v>1.9222923729333097E-2</v>
      </c>
      <c r="G44" s="12">
        <v>3.9082432765840336E-2</v>
      </c>
      <c r="H44" s="12">
        <v>4.7071574918870471E-2</v>
      </c>
      <c r="I44" s="12">
        <v>6.0449866353608085E-2</v>
      </c>
      <c r="J44" s="12">
        <v>3.3885512721426175E-2</v>
      </c>
    </row>
    <row r="45" spans="1:10" x14ac:dyDescent="0.25">
      <c r="A45" s="1">
        <v>21185</v>
      </c>
      <c r="B45" s="13">
        <v>129.40908999999999</v>
      </c>
      <c r="C45" s="13">
        <v>146.78709000000001</v>
      </c>
      <c r="F45" s="12">
        <v>1.9370264627246447E-2</v>
      </c>
      <c r="G45" s="12">
        <v>3.645196254269667E-2</v>
      </c>
      <c r="H45" s="12">
        <v>4.4464505786771594E-2</v>
      </c>
      <c r="I45" s="12">
        <v>5.7492212298018701E-2</v>
      </c>
      <c r="J45" s="12">
        <v>3.1630501921796964E-2</v>
      </c>
    </row>
    <row r="46" spans="1:10" x14ac:dyDescent="0.25">
      <c r="A46" s="1">
        <v>21275</v>
      </c>
      <c r="B46" s="13">
        <v>131.22727</v>
      </c>
      <c r="C46" s="13">
        <v>142.97664</v>
      </c>
      <c r="F46" s="12">
        <v>1.8012153635087902E-2</v>
      </c>
      <c r="G46" s="12">
        <v>3.2036712231167774E-2</v>
      </c>
      <c r="H46" s="12">
        <v>3.8113863936195966E-2</v>
      </c>
      <c r="I46" s="12">
        <v>5.0360462084769998E-2</v>
      </c>
      <c r="J46" s="12">
        <v>2.6047387323972809E-2</v>
      </c>
    </row>
    <row r="47" spans="1:10" x14ac:dyDescent="0.25">
      <c r="A47" s="1">
        <v>21366</v>
      </c>
      <c r="B47" s="13">
        <v>131.40908999999999</v>
      </c>
      <c r="C47" s="13">
        <v>143.91585000000001</v>
      </c>
      <c r="F47" s="12">
        <v>1.7271978117197273E-2</v>
      </c>
      <c r="G47" s="12">
        <v>3.2121206956723825E-2</v>
      </c>
      <c r="H47" s="12">
        <v>3.7293012458279901E-2</v>
      </c>
      <c r="I47" s="12">
        <v>4.9462618806284907E-2</v>
      </c>
      <c r="J47" s="12">
        <v>2.5296125891446867E-2</v>
      </c>
    </row>
    <row r="48" spans="1:10" x14ac:dyDescent="0.25">
      <c r="A48" s="1">
        <v>21458</v>
      </c>
      <c r="B48" s="13">
        <v>131.40908999999999</v>
      </c>
      <c r="C48" s="13">
        <v>147.24478999999999</v>
      </c>
      <c r="F48" s="12">
        <v>1.8575677600056517E-2</v>
      </c>
      <c r="G48" s="12">
        <v>3.436701453000679E-2</v>
      </c>
      <c r="H48" s="12">
        <v>4.1277118849876712E-2</v>
      </c>
      <c r="I48" s="12">
        <v>5.3917582196084439E-2</v>
      </c>
      <c r="J48" s="12">
        <v>2.8822412279669547E-2</v>
      </c>
    </row>
    <row r="49" spans="1:10" x14ac:dyDescent="0.25">
      <c r="A49" s="1">
        <v>21550</v>
      </c>
      <c r="B49" s="13">
        <v>131.68181999999999</v>
      </c>
      <c r="C49" s="13">
        <v>150.68771000000001</v>
      </c>
      <c r="F49" s="12">
        <v>1.9381838342895863E-2</v>
      </c>
      <c r="G49" s="12">
        <v>3.8198652756293194E-2</v>
      </c>
      <c r="H49" s="12">
        <v>4.6330233083432704E-2</v>
      </c>
      <c r="I49" s="12">
        <v>5.9603865070461247E-2</v>
      </c>
      <c r="J49" s="12">
        <v>3.3250419479833107E-2</v>
      </c>
    </row>
    <row r="50" spans="1:10" x14ac:dyDescent="0.25">
      <c r="A50" s="1">
        <v>21640</v>
      </c>
      <c r="B50" s="13">
        <v>131.68181999999999</v>
      </c>
      <c r="C50" s="13">
        <v>153.57850999999999</v>
      </c>
      <c r="F50" s="12">
        <v>1.9339218288067395E-2</v>
      </c>
      <c r="G50" s="12">
        <v>4.0527319273405249E-2</v>
      </c>
      <c r="H50" s="12">
        <v>4.8746196924132457E-2</v>
      </c>
      <c r="I50" s="12">
        <v>6.2340727816977283E-2</v>
      </c>
      <c r="J50" s="12">
        <v>3.5345058214168321E-2</v>
      </c>
    </row>
    <row r="51" spans="1:10" x14ac:dyDescent="0.25">
      <c r="A51" s="1">
        <v>21731</v>
      </c>
      <c r="B51" s="13">
        <v>132.31818000000001</v>
      </c>
      <c r="C51" s="13">
        <v>157.0393</v>
      </c>
      <c r="F51" s="12">
        <v>2.0558388430043095E-2</v>
      </c>
      <c r="G51" s="12">
        <v>4.1776471143286642E-2</v>
      </c>
      <c r="H51" s="12">
        <v>5.1569877180836846E-2</v>
      </c>
      <c r="I51" s="12">
        <v>6.5485589752502155E-2</v>
      </c>
      <c r="J51" s="12">
        <v>3.7859748493471984E-2</v>
      </c>
    </row>
    <row r="52" spans="1:10" x14ac:dyDescent="0.25">
      <c r="A52" s="1">
        <v>21823</v>
      </c>
      <c r="B52" s="13">
        <v>132.95455000000001</v>
      </c>
      <c r="C52" s="13">
        <v>157.14879999999999</v>
      </c>
      <c r="F52" s="12">
        <v>2.1652002433658613E-2</v>
      </c>
      <c r="G52" s="12">
        <v>4.2726003801209833E-2</v>
      </c>
      <c r="H52" s="12">
        <v>5.3921527022682519E-2</v>
      </c>
      <c r="I52" s="12">
        <v>6.8101407846890935E-2</v>
      </c>
      <c r="J52" s="12">
        <v>3.9958166222810704E-2</v>
      </c>
    </row>
    <row r="53" spans="1:10" x14ac:dyDescent="0.25">
      <c r="A53" s="1">
        <v>21915</v>
      </c>
      <c r="B53" s="13">
        <v>133.68181999999999</v>
      </c>
      <c r="C53" s="13">
        <v>157.59664000000001</v>
      </c>
      <c r="F53" s="12">
        <v>2.2079679606903158E-2</v>
      </c>
      <c r="G53" s="12">
        <v>3.9008250452463589E-2</v>
      </c>
      <c r="H53" s="12">
        <v>5.0506751396102292E-2</v>
      </c>
      <c r="I53" s="12">
        <v>6.4217468012275569E-2</v>
      </c>
      <c r="J53" s="12">
        <v>3.7016831575998041E-2</v>
      </c>
    </row>
    <row r="54" spans="1:10" x14ac:dyDescent="0.25">
      <c r="A54" s="1">
        <v>22006</v>
      </c>
      <c r="B54" s="13">
        <v>133.68181999999999</v>
      </c>
      <c r="C54" s="13">
        <v>161.1404</v>
      </c>
      <c r="F54" s="12">
        <v>2.1047796956208842E-2</v>
      </c>
      <c r="G54" s="12">
        <v>3.8196483120407132E-2</v>
      </c>
      <c r="H54" s="12">
        <v>4.837706236376843E-2</v>
      </c>
      <c r="I54" s="12">
        <v>6.1850305635370494E-2</v>
      </c>
      <c r="J54" s="12">
        <v>3.5114297061728472E-2</v>
      </c>
    </row>
    <row r="55" spans="1:10" x14ac:dyDescent="0.25">
      <c r="A55" s="1">
        <v>22097</v>
      </c>
      <c r="B55" s="13">
        <v>134.59091000000001</v>
      </c>
      <c r="C55" s="13">
        <v>160.27288999999999</v>
      </c>
      <c r="F55" s="12">
        <v>1.9792432886405198E-2</v>
      </c>
      <c r="G55" s="12">
        <v>3.3708690452934231E-2</v>
      </c>
      <c r="H55" s="12">
        <v>4.2075904330388686E-2</v>
      </c>
      <c r="I55" s="12">
        <v>5.4770212940168102E-2</v>
      </c>
      <c r="J55" s="12">
        <v>2.9579520049473323E-2</v>
      </c>
    </row>
    <row r="56" spans="1:10" x14ac:dyDescent="0.25">
      <c r="A56" s="1">
        <v>22189</v>
      </c>
      <c r="B56" s="13">
        <v>134.59091000000001</v>
      </c>
      <c r="C56" s="13">
        <v>161.05812</v>
      </c>
      <c r="F56" s="12">
        <v>1.714905364858943E-2</v>
      </c>
      <c r="G56" s="12">
        <v>3.2254130188976493E-2</v>
      </c>
      <c r="H56" s="12">
        <v>3.7282713988080085E-2</v>
      </c>
      <c r="I56" s="12">
        <v>4.9456178652367518E-2</v>
      </c>
      <c r="J56" s="12">
        <v>2.5280739860278536E-2</v>
      </c>
    </row>
    <row r="57" spans="1:10" x14ac:dyDescent="0.25">
      <c r="A57" s="1">
        <v>22281</v>
      </c>
      <c r="B57" s="13">
        <v>135.5</v>
      </c>
      <c r="C57" s="13">
        <v>158.99153000000001</v>
      </c>
      <c r="F57" s="12">
        <v>1.4237751780497909E-2</v>
      </c>
      <c r="G57" s="12">
        <v>2.9532307749802866E-2</v>
      </c>
      <c r="H57" s="12">
        <v>3.0816680904803471E-2</v>
      </c>
      <c r="I57" s="12">
        <v>4.2259734203435616E-2</v>
      </c>
      <c r="J57" s="12">
        <v>1.9516005123976301E-2</v>
      </c>
    </row>
    <row r="58" spans="1:10" x14ac:dyDescent="0.25">
      <c r="A58" s="1">
        <v>22371</v>
      </c>
      <c r="B58" s="13">
        <v>135.63636</v>
      </c>
      <c r="C58" s="13">
        <v>160.06476000000001</v>
      </c>
      <c r="F58" s="12">
        <v>1.4144004960907619E-2</v>
      </c>
      <c r="G58" s="12">
        <v>2.8457475379597197E-2</v>
      </c>
      <c r="H58" s="12">
        <v>2.9562050004289398E-2</v>
      </c>
      <c r="I58" s="12">
        <v>4.0843377152741916E-2</v>
      </c>
      <c r="J58" s="12">
        <v>1.8422162905445957E-2</v>
      </c>
    </row>
    <row r="59" spans="1:10" x14ac:dyDescent="0.25">
      <c r="A59" s="1">
        <v>22462</v>
      </c>
      <c r="B59" s="13">
        <v>135.63636</v>
      </c>
      <c r="C59" s="13">
        <v>162.78242</v>
      </c>
      <c r="F59" s="12">
        <v>1.3753728621068939E-2</v>
      </c>
      <c r="G59" s="12">
        <v>2.8091965660947293E-2</v>
      </c>
      <c r="H59" s="12">
        <v>2.869456980451893E-2</v>
      </c>
      <c r="I59" s="12">
        <v>3.9877892431579819E-2</v>
      </c>
      <c r="J59" s="12">
        <v>1.7648784463668726E-2</v>
      </c>
    </row>
    <row r="60" spans="1:10" x14ac:dyDescent="0.25">
      <c r="A60" s="1">
        <v>22554</v>
      </c>
      <c r="B60" s="13">
        <v>136.27273</v>
      </c>
      <c r="C60" s="13">
        <v>165.90844000000001</v>
      </c>
      <c r="F60" s="12">
        <v>1.2529698232473852E-2</v>
      </c>
      <c r="G60" s="12">
        <v>2.9824162559340062E-2</v>
      </c>
      <c r="H60" s="12">
        <v>2.9025141138843306E-2</v>
      </c>
      <c r="I60" s="12">
        <v>4.0304087685047771E-2</v>
      </c>
      <c r="J60" s="12">
        <v>1.7871491574963577E-2</v>
      </c>
    </row>
    <row r="61" spans="1:10" x14ac:dyDescent="0.25">
      <c r="A61" s="1">
        <v>22646</v>
      </c>
      <c r="B61" s="13">
        <v>136.40908999999999</v>
      </c>
      <c r="C61" s="13">
        <v>169.16301999999999</v>
      </c>
      <c r="D61" s="2"/>
      <c r="E61" s="12"/>
      <c r="F61" s="12">
        <v>1.2937521273454822E-2</v>
      </c>
      <c r="G61" s="12">
        <v>3.0732251938083266E-2</v>
      </c>
      <c r="H61" s="12">
        <v>3.0489338220717702E-2</v>
      </c>
      <c r="I61" s="12">
        <v>4.1944356044863927E-2</v>
      </c>
      <c r="J61" s="12">
        <v>1.9163695609306006E-2</v>
      </c>
    </row>
    <row r="62" spans="1:10" x14ac:dyDescent="0.25">
      <c r="A62" s="1">
        <v>22736</v>
      </c>
      <c r="B62" s="13">
        <v>137.13636</v>
      </c>
      <c r="C62" s="13">
        <v>172.18030999999999</v>
      </c>
      <c r="D62" s="2">
        <v>3.86</v>
      </c>
      <c r="E62" s="12">
        <v>3.8599999999999995E-2</v>
      </c>
      <c r="F62" s="12">
        <v>1.2940194073365996E-2</v>
      </c>
      <c r="G62" s="12">
        <v>3.233511439176695E-2</v>
      </c>
      <c r="H62" s="12">
        <v>3.2191659965513139E-2</v>
      </c>
      <c r="I62" s="12">
        <v>4.3871399269164432E-2</v>
      </c>
      <c r="J62" s="12">
        <v>2.0641322602595515E-2</v>
      </c>
    </row>
    <row r="63" spans="1:10" x14ac:dyDescent="0.25">
      <c r="A63" s="1">
        <v>22827</v>
      </c>
      <c r="B63" s="13">
        <v>137.31818000000001</v>
      </c>
      <c r="C63" s="13">
        <v>173.73812000000001</v>
      </c>
      <c r="D63" s="2">
        <v>4</v>
      </c>
      <c r="E63" s="12">
        <v>0.04</v>
      </c>
      <c r="F63" s="12">
        <v>1.2693347223152296E-2</v>
      </c>
      <c r="G63" s="12">
        <v>3.252306953587647E-2</v>
      </c>
      <c r="H63" s="12">
        <v>3.2087270792506381E-2</v>
      </c>
      <c r="I63" s="12">
        <v>4.3763702194307363E-2</v>
      </c>
      <c r="J63" s="12">
        <v>2.0537772862936923E-2</v>
      </c>
    </row>
    <row r="64" spans="1:10" x14ac:dyDescent="0.25">
      <c r="A64" s="1">
        <v>22919</v>
      </c>
      <c r="B64" s="13">
        <v>138.27273</v>
      </c>
      <c r="C64" s="13">
        <v>175.87434999999999</v>
      </c>
      <c r="D64" s="2">
        <v>3.94</v>
      </c>
      <c r="E64" s="12">
        <v>3.9399999999999998E-2</v>
      </c>
      <c r="F64" s="12">
        <v>1.30911775731688E-2</v>
      </c>
      <c r="G64" s="12">
        <v>3.0450700624735205E-2</v>
      </c>
      <c r="H64" s="12">
        <v>3.0379891077216944E-2</v>
      </c>
      <c r="I64" s="12">
        <v>4.1813930473460124E-2</v>
      </c>
      <c r="J64" s="12">
        <v>1.9076763456705444E-2</v>
      </c>
    </row>
    <row r="65" spans="1:10" x14ac:dyDescent="0.25">
      <c r="A65" s="1">
        <v>23011</v>
      </c>
      <c r="B65" s="13">
        <v>138.09091000000001</v>
      </c>
      <c r="C65" s="13">
        <v>176.45367999999999</v>
      </c>
      <c r="D65" s="2">
        <v>3.85</v>
      </c>
      <c r="E65" s="12">
        <v>3.85E-2</v>
      </c>
      <c r="F65" s="12">
        <v>1.3261781755869118E-2</v>
      </c>
      <c r="G65" s="12">
        <v>2.8892692215220617E-2</v>
      </c>
      <c r="H65" s="12">
        <v>2.8938245307852873E-2</v>
      </c>
      <c r="I65" s="12">
        <v>4.0174636028688045E-2</v>
      </c>
      <c r="J65" s="12">
        <v>1.7834472404576387E-2</v>
      </c>
    </row>
    <row r="66" spans="1:10" x14ac:dyDescent="0.25">
      <c r="A66" s="1">
        <v>23101</v>
      </c>
      <c r="B66" s="13">
        <v>138.68181999999999</v>
      </c>
      <c r="C66" s="13">
        <v>178.38072</v>
      </c>
      <c r="D66" s="2">
        <v>3.95</v>
      </c>
      <c r="E66" s="12">
        <v>3.95E-2</v>
      </c>
      <c r="F66" s="12">
        <v>1.3163145308629165E-2</v>
      </c>
      <c r="G66" s="12">
        <v>2.9217931856049928E-2</v>
      </c>
      <c r="H66" s="12">
        <v>2.9161676497026796E-2</v>
      </c>
      <c r="I66" s="12">
        <v>4.0431764393909282E-2</v>
      </c>
      <c r="J66" s="12">
        <v>1.8023220053230603E-2</v>
      </c>
    </row>
    <row r="67" spans="1:10" x14ac:dyDescent="0.25">
      <c r="A67" s="1">
        <v>23192</v>
      </c>
      <c r="B67" s="13">
        <v>139.13636</v>
      </c>
      <c r="C67" s="13">
        <v>180.38289</v>
      </c>
      <c r="D67" s="2">
        <v>4</v>
      </c>
      <c r="E67" s="12">
        <v>0.04</v>
      </c>
      <c r="F67" s="12">
        <v>1.3041536504488693E-2</v>
      </c>
      <c r="G67" s="12">
        <v>3.094874380474244E-2</v>
      </c>
      <c r="H67" s="12">
        <v>3.0846758333548083E-2</v>
      </c>
      <c r="I67" s="12">
        <v>4.2344566846750663E-2</v>
      </c>
      <c r="J67" s="12">
        <v>1.9479365185390386E-2</v>
      </c>
    </row>
    <row r="68" spans="1:10" x14ac:dyDescent="0.25">
      <c r="A68" s="1">
        <v>23284</v>
      </c>
      <c r="B68" s="13">
        <v>139.63636</v>
      </c>
      <c r="C68" s="13">
        <v>184.3492</v>
      </c>
      <c r="D68" s="2">
        <v>4.07</v>
      </c>
      <c r="E68" s="12">
        <v>4.07E-2</v>
      </c>
      <c r="F68" s="12">
        <v>1.3480401155306243E-2</v>
      </c>
      <c r="G68" s="12">
        <v>3.4770624589461896E-2</v>
      </c>
      <c r="H68" s="12">
        <v>3.5437755485856287E-2</v>
      </c>
      <c r="I68" s="12">
        <v>4.7523291067017699E-2</v>
      </c>
      <c r="J68" s="12">
        <v>2.3487023916247945E-2</v>
      </c>
    </row>
    <row r="69" spans="1:10" x14ac:dyDescent="0.25">
      <c r="A69" s="1">
        <v>23376</v>
      </c>
      <c r="B69" s="13">
        <v>140.36364</v>
      </c>
      <c r="C69" s="13">
        <v>185.55835999999999</v>
      </c>
      <c r="D69" s="2">
        <v>4.1399999999999997</v>
      </c>
      <c r="E69" s="12">
        <v>4.1399999999999999E-2</v>
      </c>
      <c r="F69" s="12">
        <v>1.3780877996799168E-2</v>
      </c>
      <c r="G69" s="12">
        <v>3.5943149461095114E-2</v>
      </c>
      <c r="H69" s="12">
        <v>3.7050218364823792E-2</v>
      </c>
      <c r="I69" s="12">
        <v>4.9335964648993015E-2</v>
      </c>
      <c r="J69" s="12">
        <v>2.4902280860622582E-2</v>
      </c>
    </row>
    <row r="70" spans="1:10" x14ac:dyDescent="0.25">
      <c r="A70" s="1">
        <v>23467</v>
      </c>
      <c r="B70" s="13">
        <v>140.63636</v>
      </c>
      <c r="C70" s="13">
        <v>189.47125</v>
      </c>
      <c r="D70" s="2">
        <v>4.2300000000000004</v>
      </c>
      <c r="E70" s="12">
        <v>4.2300000000000004E-2</v>
      </c>
      <c r="F70" s="12">
        <v>1.3940029706432711E-2</v>
      </c>
      <c r="G70" s="12">
        <v>3.7993678378868134E-2</v>
      </c>
      <c r="H70" s="12">
        <v>3.9419535620512453E-2</v>
      </c>
      <c r="I70" s="12">
        <v>5.2011454158325914E-2</v>
      </c>
      <c r="J70" s="12">
        <v>2.6967017379763317E-2</v>
      </c>
    </row>
    <row r="71" spans="1:10" x14ac:dyDescent="0.25">
      <c r="A71" s="1">
        <v>23558</v>
      </c>
      <c r="B71" s="13">
        <v>140.95455000000001</v>
      </c>
      <c r="C71" s="13">
        <v>191.53471999999999</v>
      </c>
      <c r="D71" s="2">
        <v>4.1500000000000004</v>
      </c>
      <c r="E71" s="12">
        <v>4.1500000000000002E-2</v>
      </c>
      <c r="F71" s="12">
        <v>1.4659895814455481E-2</v>
      </c>
      <c r="G71" s="12">
        <v>3.7951981564975812E-2</v>
      </c>
      <c r="H71" s="12">
        <v>4.0260772310654613E-2</v>
      </c>
      <c r="I71" s="12">
        <v>5.2933237227485878E-2</v>
      </c>
      <c r="J71" s="12">
        <v>2.7734906351967886E-2</v>
      </c>
    </row>
    <row r="72" spans="1:10" x14ac:dyDescent="0.25">
      <c r="A72" s="1">
        <v>23650</v>
      </c>
      <c r="B72" s="13">
        <v>141.27273</v>
      </c>
      <c r="C72" s="13">
        <v>194.52764999999999</v>
      </c>
      <c r="D72" s="2">
        <v>4.18</v>
      </c>
      <c r="E72" s="12">
        <v>4.1799999999999997E-2</v>
      </c>
      <c r="F72" s="12">
        <v>1.5040250358402174E-2</v>
      </c>
      <c r="G72" s="12">
        <v>3.754980631413618E-2</v>
      </c>
      <c r="H72" s="12">
        <v>4.0302302633819023E-2</v>
      </c>
      <c r="I72" s="12">
        <v>5.296410556080635E-2</v>
      </c>
      <c r="J72" s="12">
        <v>2.7790902210415729E-2</v>
      </c>
    </row>
    <row r="73" spans="1:10" x14ac:dyDescent="0.25">
      <c r="A73" s="1">
        <v>23742</v>
      </c>
      <c r="B73" s="13">
        <v>142.04544999999999</v>
      </c>
      <c r="C73" s="13">
        <v>195.12911</v>
      </c>
      <c r="D73" s="2">
        <v>4.21</v>
      </c>
      <c r="E73" s="12">
        <v>4.2099999999999999E-2</v>
      </c>
      <c r="F73" s="12">
        <v>1.5518240356121371E-2</v>
      </c>
      <c r="G73" s="12">
        <v>3.4951055437700163E-2</v>
      </c>
      <c r="H73" s="12">
        <v>3.8135554401991456E-2</v>
      </c>
      <c r="I73" s="12">
        <v>5.0490891006004048E-2</v>
      </c>
      <c r="J73" s="12">
        <v>2.5935400201540084E-2</v>
      </c>
    </row>
    <row r="74" spans="1:10" x14ac:dyDescent="0.25">
      <c r="A74" s="1">
        <v>23832</v>
      </c>
      <c r="B74" s="13">
        <v>142.31818000000001</v>
      </c>
      <c r="C74" s="13">
        <v>199.85104999999999</v>
      </c>
      <c r="D74" s="2">
        <v>4.2</v>
      </c>
      <c r="E74" s="12">
        <v>4.2000000000000003E-2</v>
      </c>
      <c r="F74" s="12">
        <v>1.6016866894780213E-2</v>
      </c>
      <c r="G74" s="12">
        <v>3.5755159014109195E-2</v>
      </c>
      <c r="H74" s="12">
        <v>3.9601214835535414E-2</v>
      </c>
      <c r="I74" s="12">
        <v>5.212896112488432E-2</v>
      </c>
      <c r="J74" s="12">
        <v>2.7233637215134301E-2</v>
      </c>
    </row>
    <row r="75" spans="1:10" x14ac:dyDescent="0.25">
      <c r="A75" s="1">
        <v>23923</v>
      </c>
      <c r="B75" s="13">
        <v>143.68181999999999</v>
      </c>
      <c r="C75" s="13">
        <v>202.37611000000001</v>
      </c>
      <c r="D75" s="2">
        <v>4.2</v>
      </c>
      <c r="E75" s="12">
        <v>4.2000000000000003E-2</v>
      </c>
      <c r="F75" s="12">
        <v>1.6454686894430859E-2</v>
      </c>
      <c r="G75" s="12">
        <v>3.5665857473924589E-2</v>
      </c>
      <c r="H75" s="12">
        <v>4.0045073802510017E-2</v>
      </c>
      <c r="I75" s="12">
        <v>5.261285627619116E-2</v>
      </c>
      <c r="J75" s="12">
        <v>2.7641838197773185E-2</v>
      </c>
    </row>
    <row r="76" spans="1:10" x14ac:dyDescent="0.25">
      <c r="A76" s="1">
        <v>24015</v>
      </c>
      <c r="B76" s="13">
        <v>143.72727</v>
      </c>
      <c r="C76" s="13">
        <v>206.87526</v>
      </c>
      <c r="D76" s="2">
        <v>4.3499999999999996</v>
      </c>
      <c r="E76" s="12">
        <v>4.3499999999999997E-2</v>
      </c>
      <c r="F76" s="12">
        <v>1.6411149492750798E-2</v>
      </c>
      <c r="G76" s="12">
        <v>3.7324188703054872E-2</v>
      </c>
      <c r="H76" s="12">
        <v>4.1749353901321645E-2</v>
      </c>
      <c r="I76" s="12">
        <v>5.4544078258879421E-2</v>
      </c>
      <c r="J76" s="12">
        <v>2.9118741038691383E-2</v>
      </c>
    </row>
    <row r="77" spans="1:10" x14ac:dyDescent="0.25">
      <c r="A77" s="1">
        <v>24107</v>
      </c>
      <c r="B77" s="13">
        <v>144.77273</v>
      </c>
      <c r="C77" s="13">
        <v>211.64146</v>
      </c>
      <c r="D77" s="2">
        <v>4.6500000000000004</v>
      </c>
      <c r="E77" s="12">
        <v>4.6500000000000007E-2</v>
      </c>
      <c r="F77" s="12">
        <v>1.7072390828536621E-2</v>
      </c>
      <c r="G77" s="12">
        <v>4.0093964811424909E-2</v>
      </c>
      <c r="H77" s="12">
        <v>4.5498643419210449E-2</v>
      </c>
      <c r="I77" s="12">
        <v>5.8760485392234323E-2</v>
      </c>
      <c r="J77" s="12">
        <v>3.2407525354471931E-2</v>
      </c>
    </row>
    <row r="78" spans="1:10" x14ac:dyDescent="0.25">
      <c r="A78" s="1">
        <v>24197</v>
      </c>
      <c r="B78" s="13">
        <v>146.27273</v>
      </c>
      <c r="C78" s="13">
        <v>216.79247000000001</v>
      </c>
      <c r="D78" s="2">
        <v>4.71</v>
      </c>
      <c r="E78" s="12">
        <v>4.7100000000000003E-2</v>
      </c>
      <c r="F78" s="12">
        <v>1.71420797927615E-2</v>
      </c>
      <c r="G78" s="12">
        <v>4.1740188452583427E-2</v>
      </c>
      <c r="H78" s="12">
        <v>4.732935790483507E-2</v>
      </c>
      <c r="I78" s="12">
        <v>6.083003386332813E-2</v>
      </c>
      <c r="J78" s="12">
        <v>3.4000102744269636E-2</v>
      </c>
    </row>
    <row r="79" spans="1:10" x14ac:dyDescent="0.25">
      <c r="A79" s="1">
        <v>24288</v>
      </c>
      <c r="B79" s="13">
        <v>147.18181999999999</v>
      </c>
      <c r="C79" s="13">
        <v>217.53274999999999</v>
      </c>
      <c r="D79" s="2">
        <v>4.97</v>
      </c>
      <c r="E79" s="12">
        <v>4.9699999999999994E-2</v>
      </c>
      <c r="F79" s="12">
        <v>1.7025758464461527E-2</v>
      </c>
      <c r="G79" s="12">
        <v>4.2188891869766598E-2</v>
      </c>
      <c r="H79" s="12">
        <v>4.7661908293240268E-2</v>
      </c>
      <c r="I79" s="12">
        <v>6.1211444170742972E-2</v>
      </c>
      <c r="J79" s="12">
        <v>3.4282630000382189E-2</v>
      </c>
    </row>
    <row r="80" spans="1:10" x14ac:dyDescent="0.25">
      <c r="A80" s="1">
        <v>24380</v>
      </c>
      <c r="B80" s="13">
        <v>148.86364</v>
      </c>
      <c r="C80" s="13">
        <v>219.37488999999999</v>
      </c>
      <c r="D80" s="2">
        <v>5.0199999999999996</v>
      </c>
      <c r="E80" s="12">
        <v>5.0199999999999995E-2</v>
      </c>
      <c r="F80" s="12">
        <v>1.7145407799516343E-2</v>
      </c>
      <c r="G80" s="12">
        <v>4.1366676313722817E-2</v>
      </c>
      <c r="H80" s="12">
        <v>4.6937528485951285E-2</v>
      </c>
      <c r="I80" s="12">
        <v>6.0386312105814445E-2</v>
      </c>
      <c r="J80" s="12">
        <v>3.36601989440833E-2</v>
      </c>
    </row>
    <row r="81" spans="1:10" x14ac:dyDescent="0.25">
      <c r="A81" s="1">
        <v>24472</v>
      </c>
      <c r="B81" s="13">
        <v>149.63636</v>
      </c>
      <c r="C81" s="13">
        <v>221.17465000000001</v>
      </c>
      <c r="D81" s="2">
        <v>4.6399999999999997</v>
      </c>
      <c r="E81" s="12">
        <v>4.6399999999999997E-2</v>
      </c>
      <c r="F81" s="12">
        <v>1.6828877828986677E-2</v>
      </c>
      <c r="G81" s="12">
        <v>4.1552919667344312E-2</v>
      </c>
      <c r="H81" s="12">
        <v>4.6745614577038588E-2</v>
      </c>
      <c r="I81" s="12">
        <v>6.0182488669945182E-2</v>
      </c>
      <c r="J81" s="12">
        <v>3.3477029262421854E-2</v>
      </c>
    </row>
    <row r="82" spans="1:10" x14ac:dyDescent="0.25">
      <c r="A82" s="1">
        <v>24562</v>
      </c>
      <c r="B82" s="13">
        <v>150</v>
      </c>
      <c r="C82" s="13">
        <v>223.13380000000001</v>
      </c>
      <c r="D82" s="2">
        <v>4.5</v>
      </c>
      <c r="E82" s="12">
        <v>4.4999999999999998E-2</v>
      </c>
      <c r="F82" s="12">
        <v>1.616751803453198E-2</v>
      </c>
      <c r="G82" s="12">
        <v>4.2700582905196294E-2</v>
      </c>
      <c r="H82" s="12">
        <v>4.7148665061982412E-2</v>
      </c>
      <c r="I82" s="12">
        <v>6.0666848832853719E-2</v>
      </c>
      <c r="J82" s="12">
        <v>3.3792156471456419E-2</v>
      </c>
    </row>
    <row r="83" spans="1:10" x14ac:dyDescent="0.25">
      <c r="A83" s="1">
        <v>24653</v>
      </c>
      <c r="B83" s="13">
        <v>151.36364</v>
      </c>
      <c r="C83" s="13">
        <v>223.27069</v>
      </c>
      <c r="D83" s="2">
        <v>5.22</v>
      </c>
      <c r="E83" s="12">
        <v>5.2199999999999996E-2</v>
      </c>
      <c r="F83" s="12">
        <v>1.6330831122858935E-2</v>
      </c>
      <c r="G83" s="12">
        <v>4.1748176304725604E-2</v>
      </c>
      <c r="H83" s="12">
        <v>4.6339989164125642E-2</v>
      </c>
      <c r="I83" s="12">
        <v>5.9744433581530289E-2</v>
      </c>
      <c r="J83" s="12">
        <v>3.3098853057949573E-2</v>
      </c>
    </row>
    <row r="84" spans="1:10" x14ac:dyDescent="0.25">
      <c r="A84" s="1">
        <v>24745</v>
      </c>
      <c r="B84" s="13">
        <v>152.72727</v>
      </c>
      <c r="C84" s="13">
        <v>225.38300000000001</v>
      </c>
      <c r="D84" s="2">
        <v>5.31</v>
      </c>
      <c r="E84" s="12">
        <v>5.3099999999999994E-2</v>
      </c>
      <c r="F84" s="12">
        <v>1.6705517834697314E-2</v>
      </c>
      <c r="G84" s="12">
        <v>4.3814509493129705E-2</v>
      </c>
      <c r="H84" s="12">
        <v>4.899116699939518E-2</v>
      </c>
      <c r="I84" s="12">
        <v>6.2729860468597021E-2</v>
      </c>
      <c r="J84" s="12">
        <v>3.5419528708540329E-2</v>
      </c>
    </row>
    <row r="85" spans="1:10" x14ac:dyDescent="0.25">
      <c r="A85" s="1">
        <v>24837</v>
      </c>
      <c r="B85" s="13">
        <v>154.54544999999999</v>
      </c>
      <c r="C85" s="13">
        <v>227.08206000000001</v>
      </c>
      <c r="D85" s="2">
        <v>5.7</v>
      </c>
      <c r="E85" s="12">
        <v>5.7000000000000002E-2</v>
      </c>
      <c r="F85" s="12">
        <v>1.6490239761223213E-2</v>
      </c>
      <c r="G85" s="12">
        <v>4.7349847609056139E-2</v>
      </c>
      <c r="H85" s="12">
        <v>5.2473833371904061E-2</v>
      </c>
      <c r="I85" s="12">
        <v>6.6681640808518711E-2</v>
      </c>
      <c r="J85" s="12">
        <v>3.8430928332901654E-2</v>
      </c>
    </row>
    <row r="86" spans="1:10" x14ac:dyDescent="0.25">
      <c r="A86" s="1">
        <v>24928</v>
      </c>
      <c r="B86" s="13">
        <v>155.90908999999999</v>
      </c>
      <c r="C86" s="13">
        <v>231.71288000000001</v>
      </c>
      <c r="D86" s="2">
        <v>5.76</v>
      </c>
      <c r="E86" s="12">
        <v>5.7599999999999998E-2</v>
      </c>
      <c r="F86" s="12">
        <v>1.724274909165957E-2</v>
      </c>
      <c r="G86" s="12">
        <v>4.8779415465369791E-2</v>
      </c>
      <c r="H86" s="12">
        <v>5.4914761776033244E-2</v>
      </c>
      <c r="I86" s="12">
        <v>6.941300983218418E-2</v>
      </c>
      <c r="J86" s="12">
        <v>4.0588941210798937E-2</v>
      </c>
    </row>
    <row r="87" spans="1:10" x14ac:dyDescent="0.25">
      <c r="A87" s="1">
        <v>25019</v>
      </c>
      <c r="B87" s="13">
        <v>157.72727</v>
      </c>
      <c r="C87" s="13">
        <v>235.58335</v>
      </c>
      <c r="D87" s="2">
        <v>5.64</v>
      </c>
      <c r="E87" s="12">
        <v>5.6399999999999999E-2</v>
      </c>
      <c r="F87" s="12">
        <v>1.8422857016401117E-2</v>
      </c>
      <c r="G87" s="12">
        <v>4.8118690599573188E-2</v>
      </c>
      <c r="H87" s="12">
        <v>5.5665926165720955E-2</v>
      </c>
      <c r="I87" s="12">
        <v>7.0213285691629337E-2</v>
      </c>
      <c r="J87" s="12">
        <v>4.1302795209976595E-2</v>
      </c>
    </row>
    <row r="88" spans="1:10" x14ac:dyDescent="0.25">
      <c r="A88" s="1">
        <v>25111</v>
      </c>
      <c r="B88" s="13">
        <v>159.54544999999999</v>
      </c>
      <c r="C88" s="13">
        <v>237.40799000000001</v>
      </c>
      <c r="D88" s="2">
        <v>5.49</v>
      </c>
      <c r="E88" s="12">
        <v>5.4900000000000004E-2</v>
      </c>
      <c r="F88" s="12">
        <v>1.9379417212388228E-2</v>
      </c>
      <c r="G88" s="12">
        <v>4.6506065457624812E-2</v>
      </c>
      <c r="H88" s="12">
        <v>5.5133112556319822E-2</v>
      </c>
      <c r="I88" s="12">
        <v>6.9569491785873891E-2</v>
      </c>
      <c r="J88" s="12">
        <v>4.0890527498889648E-2</v>
      </c>
    </row>
    <row r="89" spans="1:10" x14ac:dyDescent="0.25">
      <c r="A89" s="1">
        <v>25203</v>
      </c>
      <c r="B89" s="13">
        <v>161.81818000000001</v>
      </c>
      <c r="C89" s="13">
        <v>238.34046000000001</v>
      </c>
      <c r="D89" s="2">
        <v>6.16</v>
      </c>
      <c r="E89" s="12">
        <v>6.1600000000000002E-2</v>
      </c>
      <c r="F89" s="12">
        <v>2.0822301145644984E-2</v>
      </c>
      <c r="G89" s="12">
        <v>4.4928879661499499E-2</v>
      </c>
      <c r="H89" s="12">
        <v>5.5236042850332803E-2</v>
      </c>
      <c r="I89" s="12">
        <v>6.9624762140420127E-2</v>
      </c>
      <c r="J89" s="12">
        <v>4.1055546571701934E-2</v>
      </c>
    </row>
    <row r="90" spans="1:10" x14ac:dyDescent="0.25">
      <c r="A90" s="1">
        <v>25293</v>
      </c>
      <c r="B90" s="13">
        <v>164.09091000000001</v>
      </c>
      <c r="C90" s="13">
        <v>242.06913</v>
      </c>
      <c r="D90" s="2">
        <v>6.3</v>
      </c>
      <c r="E90" s="12">
        <v>6.3E-2</v>
      </c>
      <c r="F90" s="12">
        <v>2.1754362088928891E-2</v>
      </c>
      <c r="G90" s="12">
        <v>4.4222642060317785E-2</v>
      </c>
      <c r="H90" s="12">
        <v>5.5633865953319386E-2</v>
      </c>
      <c r="I90" s="12">
        <v>7.0035559292435351E-2</v>
      </c>
      <c r="J90" s="12">
        <v>4.1449716235092735E-2</v>
      </c>
    </row>
    <row r="91" spans="1:10" x14ac:dyDescent="0.25">
      <c r="A91" s="1">
        <v>25384</v>
      </c>
      <c r="B91" s="13">
        <v>166.36364</v>
      </c>
      <c r="C91" s="13">
        <v>242.80346</v>
      </c>
      <c r="D91" s="2">
        <v>6.73</v>
      </c>
      <c r="E91" s="12">
        <v>6.7299999999999999E-2</v>
      </c>
      <c r="F91" s="12">
        <v>2.2670011408839397E-2</v>
      </c>
      <c r="G91" s="12">
        <v>4.4466175684559017E-2</v>
      </c>
      <c r="H91" s="12">
        <v>5.7018260258505024E-2</v>
      </c>
      <c r="I91" s="12">
        <v>7.1563926223404017E-2</v>
      </c>
      <c r="J91" s="12">
        <v>4.2699294407694419E-2</v>
      </c>
    </row>
    <row r="92" spans="1:10" x14ac:dyDescent="0.25">
      <c r="A92" s="1">
        <v>25476</v>
      </c>
      <c r="B92" s="13">
        <v>168.63636</v>
      </c>
      <c r="C92" s="13">
        <v>244.40584999999999</v>
      </c>
      <c r="D92" s="2">
        <v>7.51</v>
      </c>
      <c r="E92" s="12">
        <v>7.51E-2</v>
      </c>
      <c r="F92" s="12">
        <v>2.3500094232754343E-2</v>
      </c>
      <c r="G92" s="12">
        <v>4.4856056108362852E-2</v>
      </c>
      <c r="H92" s="12">
        <v>5.8452535381152471E-2</v>
      </c>
      <c r="I92" s="12">
        <v>7.315239454425379E-2</v>
      </c>
      <c r="J92" s="12">
        <v>4.3987677160378699E-2</v>
      </c>
    </row>
    <row r="93" spans="1:10" x14ac:dyDescent="0.25">
      <c r="A93" s="1">
        <v>25568</v>
      </c>
      <c r="B93" s="13">
        <v>171.36364</v>
      </c>
      <c r="C93" s="13">
        <v>243.21263999999999</v>
      </c>
      <c r="D93" s="2">
        <v>7.88</v>
      </c>
      <c r="E93" s="12">
        <v>7.8799999999999995E-2</v>
      </c>
      <c r="F93" s="12">
        <v>2.5143430453707927E-2</v>
      </c>
      <c r="G93" s="12">
        <v>4.2025076495885827E-2</v>
      </c>
      <c r="H93" s="12">
        <v>5.747300054369972E-2</v>
      </c>
      <c r="I93" s="12">
        <v>7.1973722907568705E-2</v>
      </c>
      <c r="J93" s="12">
        <v>4.3223712484367849E-2</v>
      </c>
    </row>
    <row r="94" spans="1:10" x14ac:dyDescent="0.25">
      <c r="A94" s="1">
        <v>25658</v>
      </c>
      <c r="B94" s="13">
        <v>174.09091000000001</v>
      </c>
      <c r="C94" s="13">
        <v>242.85051000000001</v>
      </c>
      <c r="D94" s="2">
        <v>7.08</v>
      </c>
      <c r="E94" s="12">
        <v>7.0800000000000002E-2</v>
      </c>
      <c r="F94" s="12">
        <v>2.6067747483228265E-2</v>
      </c>
      <c r="G94" s="12">
        <v>4.2432385333085243E-2</v>
      </c>
      <c r="H94" s="12">
        <v>5.9041657857441129E-2</v>
      </c>
      <c r="I94" s="12">
        <v>7.3710321502060444E-2</v>
      </c>
      <c r="J94" s="12">
        <v>4.4633671687654086E-2</v>
      </c>
    </row>
    <row r="95" spans="1:10" x14ac:dyDescent="0.25">
      <c r="A95" s="1">
        <v>25749</v>
      </c>
      <c r="B95" s="13">
        <v>176.36364</v>
      </c>
      <c r="C95" s="13">
        <v>243.19468000000001</v>
      </c>
      <c r="D95" s="2">
        <v>7.68</v>
      </c>
      <c r="E95" s="12">
        <v>7.6799999999999993E-2</v>
      </c>
      <c r="F95" s="12">
        <v>2.7399458341455851E-2</v>
      </c>
      <c r="G95" s="12">
        <v>4.2070602884067831E-2</v>
      </c>
      <c r="H95" s="12">
        <v>6.0296172817102603E-2</v>
      </c>
      <c r="I95" s="12">
        <v>7.5073992221846797E-2</v>
      </c>
      <c r="J95" s="12">
        <v>4.5792347995772961E-2</v>
      </c>
    </row>
    <row r="96" spans="1:10" x14ac:dyDescent="0.25">
      <c r="A96" s="1">
        <v>25841</v>
      </c>
      <c r="B96" s="13">
        <v>178.18181999999999</v>
      </c>
      <c r="C96" s="13">
        <v>245.43564000000001</v>
      </c>
      <c r="D96" s="2">
        <v>7.29</v>
      </c>
      <c r="E96" s="12">
        <v>7.2900000000000006E-2</v>
      </c>
      <c r="F96" s="12">
        <v>2.7761652834513484E-2</v>
      </c>
      <c r="G96" s="12">
        <v>4.4374751435562132E-2</v>
      </c>
      <c r="H96" s="12">
        <v>6.3184069508147436E-2</v>
      </c>
      <c r="I96" s="12">
        <v>7.8327933049267773E-2</v>
      </c>
      <c r="J96" s="12">
        <v>4.8317822495372267E-2</v>
      </c>
    </row>
    <row r="97" spans="1:10" x14ac:dyDescent="0.25">
      <c r="A97" s="1">
        <v>25933</v>
      </c>
      <c r="B97" s="13">
        <v>180.90908999999999</v>
      </c>
      <c r="C97" s="13">
        <v>242.80561</v>
      </c>
      <c r="D97" s="2">
        <v>6.5</v>
      </c>
      <c r="E97" s="12">
        <v>6.5000000000000002E-2</v>
      </c>
      <c r="F97" s="12">
        <v>2.9220496154463538E-2</v>
      </c>
      <c r="G97" s="12">
        <v>4.2548574761772651E-2</v>
      </c>
      <c r="H97" s="12">
        <v>6.3042699517469158E-2</v>
      </c>
      <c r="I97" s="12">
        <v>7.8105959522652965E-2</v>
      </c>
      <c r="J97" s="12">
        <v>4.8271644473830019E-2</v>
      </c>
    </row>
    <row r="98" spans="1:10" x14ac:dyDescent="0.25">
      <c r="A98" s="1">
        <v>26023</v>
      </c>
      <c r="B98" s="13">
        <v>181.81818000000001</v>
      </c>
      <c r="C98" s="13">
        <v>249.40057999999999</v>
      </c>
      <c r="D98" s="2">
        <v>5.53</v>
      </c>
      <c r="E98" s="12">
        <v>5.5300000000000002E-2</v>
      </c>
      <c r="F98" s="12">
        <v>2.9736526040838207E-2</v>
      </c>
      <c r="G98" s="12">
        <v>4.3587805974742544E-2</v>
      </c>
      <c r="H98" s="12">
        <v>6.4779001363458086E-2</v>
      </c>
      <c r="I98" s="12">
        <v>8.0049677324822641E-2</v>
      </c>
      <c r="J98" s="12">
        <v>4.9805690662501942E-2</v>
      </c>
    </row>
    <row r="99" spans="1:10" x14ac:dyDescent="0.25">
      <c r="A99" s="1">
        <v>26114</v>
      </c>
      <c r="B99" s="13">
        <v>184.09091000000001</v>
      </c>
      <c r="C99" s="13">
        <v>250.74938</v>
      </c>
      <c r="D99" s="2">
        <v>6.7</v>
      </c>
      <c r="E99" s="12">
        <v>6.7000000000000004E-2</v>
      </c>
      <c r="F99" s="12">
        <v>3.0534033121175863E-2</v>
      </c>
      <c r="G99" s="12">
        <v>4.2166571909003192E-2</v>
      </c>
      <c r="H99" s="12">
        <v>6.4253426962589691E-2</v>
      </c>
      <c r="I99" s="12">
        <v>7.9420831004391262E-2</v>
      </c>
      <c r="J99" s="12">
        <v>4.9391363251999915E-2</v>
      </c>
    </row>
    <row r="100" spans="1:10" x14ac:dyDescent="0.25">
      <c r="A100" s="1">
        <v>26206</v>
      </c>
      <c r="B100" s="13">
        <v>185.45455000000001</v>
      </c>
      <c r="C100" s="13">
        <v>252.81165999999999</v>
      </c>
      <c r="D100" s="2">
        <v>6</v>
      </c>
      <c r="E100" s="12">
        <v>0.06</v>
      </c>
      <c r="F100" s="12">
        <v>3.1191722250907938E-2</v>
      </c>
      <c r="G100" s="12">
        <v>4.0996254794084752E-2</v>
      </c>
      <c r="H100" s="12">
        <v>6.3821848450346594E-2</v>
      </c>
      <c r="I100" s="12">
        <v>7.8904330791627425E-2</v>
      </c>
      <c r="J100" s="12">
        <v>4.9051283331574866E-2</v>
      </c>
    </row>
    <row r="101" spans="1:10" x14ac:dyDescent="0.25">
      <c r="A101" s="1">
        <v>26298</v>
      </c>
      <c r="B101" s="13">
        <v>186.81818000000001</v>
      </c>
      <c r="C101" s="13">
        <v>253.40541999999999</v>
      </c>
      <c r="D101" s="2">
        <v>5.89</v>
      </c>
      <c r="E101" s="12">
        <v>5.8899999999999994E-2</v>
      </c>
      <c r="F101" s="12">
        <v>3.1398871521954197E-2</v>
      </c>
      <c r="G101" s="12">
        <v>3.9401265904198901E-2</v>
      </c>
      <c r="H101" s="12">
        <v>6.2385953830454491E-2</v>
      </c>
      <c r="I101" s="12">
        <v>7.7269995639676847E-2</v>
      </c>
      <c r="J101" s="12">
        <v>4.78159007364517E-2</v>
      </c>
    </row>
    <row r="102" spans="1:10" x14ac:dyDescent="0.25">
      <c r="A102" s="1">
        <v>26389</v>
      </c>
      <c r="B102" s="13">
        <v>188.18181999999999</v>
      </c>
      <c r="C102" s="13">
        <v>258.06103000000002</v>
      </c>
      <c r="D102" s="2">
        <v>6.12</v>
      </c>
      <c r="E102" s="12">
        <v>6.1200000000000004E-2</v>
      </c>
      <c r="F102" s="12">
        <v>3.2012511810763922E-2</v>
      </c>
      <c r="G102" s="12">
        <v>4.0357807787851252E-2</v>
      </c>
      <c r="H102" s="12">
        <v>6.4154665782361953E-2</v>
      </c>
      <c r="I102" s="12">
        <v>7.9246260289952797E-2</v>
      </c>
      <c r="J102" s="12">
        <v>4.9383196392878748E-2</v>
      </c>
    </row>
    <row r="103" spans="1:10" x14ac:dyDescent="0.25">
      <c r="A103" s="1">
        <v>26480</v>
      </c>
      <c r="B103" s="13">
        <v>189.54544999999999</v>
      </c>
      <c r="C103" s="13">
        <v>263.91717</v>
      </c>
      <c r="D103" s="2">
        <v>6.15</v>
      </c>
      <c r="E103" s="12">
        <v>6.1500000000000006E-2</v>
      </c>
      <c r="F103" s="12">
        <v>3.2042738861043585E-2</v>
      </c>
      <c r="G103" s="12">
        <v>4.1421439192234288E-2</v>
      </c>
      <c r="H103" s="12">
        <v>6.5319294342851955E-2</v>
      </c>
      <c r="I103" s="12">
        <v>8.0563424493089994E-2</v>
      </c>
      <c r="J103" s="12">
        <v>5.0395591581224364E-2</v>
      </c>
    </row>
    <row r="104" spans="1:10" x14ac:dyDescent="0.25">
      <c r="A104" s="1">
        <v>26572</v>
      </c>
      <c r="B104" s="13">
        <v>191.36364</v>
      </c>
      <c r="C104" s="13">
        <v>266.40879000000001</v>
      </c>
      <c r="D104" s="2">
        <v>6.54</v>
      </c>
      <c r="E104" s="12">
        <v>6.54E-2</v>
      </c>
      <c r="F104" s="12">
        <v>3.3164400007130945E-2</v>
      </c>
      <c r="G104" s="12">
        <v>4.2057738260609767E-2</v>
      </c>
      <c r="H104" s="12">
        <v>6.7373414565017414E-2</v>
      </c>
      <c r="I104" s="12">
        <v>8.2841225922358513E-2</v>
      </c>
      <c r="J104" s="12">
        <v>5.2237247207747653E-2</v>
      </c>
    </row>
    <row r="105" spans="1:10" x14ac:dyDescent="0.25">
      <c r="A105" s="1">
        <v>26664</v>
      </c>
      <c r="B105" s="13">
        <v>193.18181999999999</v>
      </c>
      <c r="C105" s="13">
        <v>270.86962999999997</v>
      </c>
      <c r="D105" s="2">
        <v>6.41</v>
      </c>
      <c r="E105" s="12">
        <v>6.4100000000000004E-2</v>
      </c>
      <c r="F105" s="12">
        <v>3.370037084821953E-2</v>
      </c>
      <c r="G105" s="12">
        <v>4.2656464464231991E-2</v>
      </c>
      <c r="H105" s="12">
        <v>6.8667308475395941E-2</v>
      </c>
      <c r="I105" s="12">
        <v>8.428325800217476E-2</v>
      </c>
      <c r="J105" s="12">
        <v>5.3388362657099314E-2</v>
      </c>
    </row>
    <row r="106" spans="1:10" x14ac:dyDescent="0.25">
      <c r="A106" s="1">
        <v>26754</v>
      </c>
      <c r="B106" s="13">
        <v>197.27273</v>
      </c>
      <c r="C106" s="13">
        <v>277.57350000000002</v>
      </c>
      <c r="D106" s="2">
        <v>6.73</v>
      </c>
      <c r="E106" s="12">
        <v>6.7299999999999999E-2</v>
      </c>
      <c r="F106" s="12">
        <v>3.55298963079691E-2</v>
      </c>
      <c r="G106" s="12">
        <v>4.4042711961370218E-2</v>
      </c>
      <c r="H106" s="12">
        <v>7.2387047137854418E-2</v>
      </c>
      <c r="I106" s="12">
        <v>8.8416614369402555E-2</v>
      </c>
      <c r="J106" s="12">
        <v>5.6712778869385999E-2</v>
      </c>
    </row>
    <row r="107" spans="1:10" x14ac:dyDescent="0.25">
      <c r="A107" s="1">
        <v>26845</v>
      </c>
      <c r="B107" s="13">
        <v>200.90908999999999</v>
      </c>
      <c r="C107" s="13">
        <v>280.59555999999998</v>
      </c>
      <c r="D107" s="2">
        <v>6.94</v>
      </c>
      <c r="E107" s="12">
        <v>6.9400000000000003E-2</v>
      </c>
      <c r="F107" s="12">
        <v>3.7050981194272525E-2</v>
      </c>
      <c r="G107" s="12">
        <v>4.2903088840522408E-2</v>
      </c>
      <c r="H107" s="12">
        <v>7.3049981039908965E-2</v>
      </c>
      <c r="I107" s="12">
        <v>8.9102531220894815E-2</v>
      </c>
      <c r="J107" s="12">
        <v>5.7367940670865855E-2</v>
      </c>
    </row>
    <row r="108" spans="1:10" x14ac:dyDescent="0.25">
      <c r="A108" s="1">
        <v>26937</v>
      </c>
      <c r="B108" s="13">
        <v>205.45455000000001</v>
      </c>
      <c r="C108" s="13">
        <v>279.12007999999997</v>
      </c>
      <c r="D108" s="2">
        <v>6.9</v>
      </c>
      <c r="E108" s="12">
        <v>6.9000000000000006E-2</v>
      </c>
      <c r="F108" s="12">
        <v>3.8833901773966062E-2</v>
      </c>
      <c r="G108" s="12">
        <v>4.1672155905940089E-2</v>
      </c>
      <c r="H108" s="12">
        <v>7.3938184442274749E-2</v>
      </c>
      <c r="I108" s="12">
        <v>9.0032354481982296E-2</v>
      </c>
      <c r="J108" s="12">
        <v>5.8232353420306873E-2</v>
      </c>
    </row>
    <row r="109" spans="1:10" x14ac:dyDescent="0.25">
      <c r="A109" s="1">
        <v>27029</v>
      </c>
      <c r="B109" s="13">
        <v>210.45455000000001</v>
      </c>
      <c r="C109" s="13">
        <v>281.76958000000002</v>
      </c>
      <c r="D109" s="2">
        <v>6.9</v>
      </c>
      <c r="E109" s="12">
        <v>6.9000000000000006E-2</v>
      </c>
      <c r="F109" s="12">
        <v>4.1132659654386172E-2</v>
      </c>
      <c r="G109" s="12">
        <v>4.0483214607223816E-2</v>
      </c>
      <c r="H109" s="12">
        <v>7.5505378858552227E-2</v>
      </c>
      <c r="I109" s="12">
        <v>9.1708948062089929E-2</v>
      </c>
      <c r="J109" s="12">
        <v>5.9713136251558427E-2</v>
      </c>
    </row>
    <row r="110" spans="1:10" x14ac:dyDescent="0.25">
      <c r="A110" s="1">
        <v>27119</v>
      </c>
      <c r="B110" s="13">
        <v>217.27273</v>
      </c>
      <c r="C110" s="13">
        <v>279.34719000000001</v>
      </c>
      <c r="D110" s="2">
        <v>7.41</v>
      </c>
      <c r="E110" s="12">
        <v>7.4099999999999999E-2</v>
      </c>
      <c r="F110" s="12">
        <v>4.4221455058088388E-2</v>
      </c>
      <c r="G110" s="12">
        <v>3.8459777158587061E-2</v>
      </c>
      <c r="H110" s="12">
        <v>7.7159753509550996E-2</v>
      </c>
      <c r="I110" s="12">
        <v>9.3450696918723805E-2</v>
      </c>
      <c r="J110" s="12">
        <v>6.1311024650959098E-2</v>
      </c>
    </row>
    <row r="111" spans="1:10" x14ac:dyDescent="0.25">
      <c r="A111" s="1">
        <v>27210</v>
      </c>
      <c r="B111" s="13">
        <v>222.72727</v>
      </c>
      <c r="C111" s="13">
        <v>280.01119</v>
      </c>
      <c r="D111" s="2">
        <v>7.64</v>
      </c>
      <c r="E111" s="12">
        <v>7.6399999999999996E-2</v>
      </c>
      <c r="F111" s="12">
        <v>4.6577769562650584E-2</v>
      </c>
      <c r="G111" s="12">
        <v>3.7097063785620721E-2</v>
      </c>
      <c r="H111" s="12">
        <v>7.8613544174818181E-2</v>
      </c>
      <c r="I111" s="12">
        <v>9.4996465452323153E-2</v>
      </c>
      <c r="J111" s="12">
        <v>6.2696400592939724E-2</v>
      </c>
    </row>
    <row r="112" spans="1:10" x14ac:dyDescent="0.25">
      <c r="A112" s="1">
        <v>27302</v>
      </c>
      <c r="B112" s="13">
        <v>230</v>
      </c>
      <c r="C112" s="13">
        <v>277.36430999999999</v>
      </c>
      <c r="D112" s="2">
        <v>7.94</v>
      </c>
      <c r="E112" s="12">
        <v>7.9399999999999998E-2</v>
      </c>
      <c r="F112" s="12">
        <v>4.9373399034249754E-2</v>
      </c>
      <c r="G112" s="12">
        <v>3.5792713018925726E-2</v>
      </c>
      <c r="H112" s="12">
        <v>8.0669556612188456E-2</v>
      </c>
      <c r="I112" s="12">
        <v>9.7205344318948061E-2</v>
      </c>
      <c r="J112" s="12">
        <v>6.4627502895771405E-2</v>
      </c>
    </row>
    <row r="113" spans="1:10" x14ac:dyDescent="0.25">
      <c r="A113" s="1">
        <v>27394</v>
      </c>
      <c r="B113" s="13">
        <v>235.90908999999999</v>
      </c>
      <c r="C113" s="13">
        <v>276.28701000000001</v>
      </c>
      <c r="D113" s="2">
        <v>7.4</v>
      </c>
      <c r="E113" s="12">
        <v>7.400000000000001E-2</v>
      </c>
      <c r="F113" s="12">
        <v>5.1836965321677475E-2</v>
      </c>
      <c r="G113" s="12">
        <v>3.2916947685479592E-2</v>
      </c>
      <c r="H113" s="12">
        <v>8.0651431892271655E-2</v>
      </c>
      <c r="I113" s="12">
        <v>9.7080240406840115E-2</v>
      </c>
      <c r="J113" s="12">
        <v>6.4740993030919999E-2</v>
      </c>
    </row>
    <row r="114" spans="1:10" x14ac:dyDescent="0.25">
      <c r="A114" s="1">
        <v>27484</v>
      </c>
      <c r="B114" s="13">
        <v>240</v>
      </c>
      <c r="C114" s="13">
        <v>272.92284000000001</v>
      </c>
      <c r="D114" s="2">
        <v>8.01</v>
      </c>
      <c r="E114" s="12">
        <v>8.0100000000000005E-2</v>
      </c>
      <c r="F114" s="12">
        <v>5.2642600895068448E-2</v>
      </c>
      <c r="G114" s="12">
        <v>3.0357801588769773E-2</v>
      </c>
      <c r="H114" s="12">
        <v>7.8929668785030146E-2</v>
      </c>
      <c r="I114" s="12">
        <v>9.5096873114866143E-2</v>
      </c>
      <c r="J114" s="12">
        <v>6.3288890464144862E-2</v>
      </c>
    </row>
    <row r="115" spans="1:10" x14ac:dyDescent="0.25">
      <c r="A115" s="1">
        <v>27575</v>
      </c>
      <c r="B115" s="13">
        <v>243.18181999999999</v>
      </c>
      <c r="C115" s="13">
        <v>274.87342000000001</v>
      </c>
      <c r="D115" s="2">
        <v>7.96</v>
      </c>
      <c r="E115" s="12">
        <v>7.9600000000000004E-2</v>
      </c>
      <c r="F115" s="12">
        <v>5.399655841956541E-2</v>
      </c>
      <c r="G115" s="12">
        <v>2.8827155827681805E-2</v>
      </c>
      <c r="H115" s="12">
        <v>7.8972552033408167E-2</v>
      </c>
      <c r="I115" s="12">
        <v>9.5087940859631487E-2</v>
      </c>
      <c r="J115" s="12">
        <v>6.3397128791380528E-2</v>
      </c>
    </row>
    <row r="116" spans="1:10" x14ac:dyDescent="0.25">
      <c r="A116" s="1">
        <v>27667</v>
      </c>
      <c r="B116" s="13">
        <v>248.18181999999999</v>
      </c>
      <c r="C116" s="13">
        <v>279.57938000000001</v>
      </c>
      <c r="D116" s="2">
        <v>8.48</v>
      </c>
      <c r="E116" s="12">
        <v>8.48E-2</v>
      </c>
      <c r="F116" s="12">
        <v>5.5378688451848568E-2</v>
      </c>
      <c r="G116" s="12">
        <v>2.8230397795978135E-2</v>
      </c>
      <c r="H116" s="12">
        <v>8.004000845951055E-2</v>
      </c>
      <c r="I116" s="12">
        <v>9.6237706765169351E-2</v>
      </c>
      <c r="J116" s="12">
        <v>6.4396097038370292E-2</v>
      </c>
    </row>
    <row r="117" spans="1:10" x14ac:dyDescent="0.25">
      <c r="A117" s="1">
        <v>27759</v>
      </c>
      <c r="B117" s="13">
        <v>252.72727</v>
      </c>
      <c r="C117" s="13">
        <v>283.34557000000001</v>
      </c>
      <c r="D117" s="2">
        <v>7.76</v>
      </c>
      <c r="E117" s="12">
        <v>7.7600000000000002E-2</v>
      </c>
      <c r="F117" s="12">
        <v>5.6206592540960498E-2</v>
      </c>
      <c r="G117" s="12">
        <v>2.7134278979962012E-2</v>
      </c>
      <c r="H117" s="12">
        <v>7.9896444544141146E-2</v>
      </c>
      <c r="I117" s="12">
        <v>9.6040034706251082E-2</v>
      </c>
      <c r="J117" s="12">
        <v>6.431492030744082E-2</v>
      </c>
    </row>
    <row r="118" spans="1:10" x14ac:dyDescent="0.25">
      <c r="A118" s="1">
        <v>27850</v>
      </c>
      <c r="B118" s="13">
        <v>254.54544999999999</v>
      </c>
      <c r="C118" s="13">
        <v>289.71933999999999</v>
      </c>
      <c r="D118" s="2">
        <v>7.66</v>
      </c>
      <c r="E118" s="12">
        <v>7.6600000000000001E-2</v>
      </c>
      <c r="F118" s="12">
        <v>5.6309332853695881E-2</v>
      </c>
      <c r="G118" s="12">
        <v>2.9070867492616337E-2</v>
      </c>
      <c r="H118" s="12">
        <v>8.2075598952219248E-2</v>
      </c>
      <c r="I118" s="12">
        <v>9.8502640343629044E-2</v>
      </c>
      <c r="J118" s="12">
        <v>6.6211650889346427E-2</v>
      </c>
    </row>
    <row r="119" spans="1:10" x14ac:dyDescent="0.25">
      <c r="A119" s="1">
        <v>27941</v>
      </c>
      <c r="B119" s="13">
        <v>257.72726999999998</v>
      </c>
      <c r="C119" s="13">
        <v>291.84406999999999</v>
      </c>
      <c r="D119" s="2">
        <v>7.86</v>
      </c>
      <c r="E119" s="12">
        <v>7.8600000000000003E-2</v>
      </c>
      <c r="F119" s="12">
        <v>5.6421360543091659E-2</v>
      </c>
      <c r="G119" s="12">
        <v>2.8955032805018099E-2</v>
      </c>
      <c r="H119" s="12">
        <v>8.209060824132193E-2</v>
      </c>
      <c r="I119" s="12">
        <v>9.8514876099195473E-2</v>
      </c>
      <c r="J119" s="12">
        <v>6.6230553988879323E-2</v>
      </c>
    </row>
    <row r="120" spans="1:10" x14ac:dyDescent="0.25">
      <c r="A120" s="1">
        <v>28033</v>
      </c>
      <c r="B120" s="13">
        <v>261.81817999999998</v>
      </c>
      <c r="C120" s="13">
        <v>293.44164000000001</v>
      </c>
      <c r="D120" s="2">
        <v>7.55</v>
      </c>
      <c r="E120" s="12">
        <v>7.5499999999999998E-2</v>
      </c>
      <c r="F120" s="12">
        <v>5.753869356130048E-2</v>
      </c>
      <c r="G120" s="12">
        <v>2.8676075336304452E-2</v>
      </c>
      <c r="H120" s="12">
        <v>8.3169232936882304E-2</v>
      </c>
      <c r="I120" s="12">
        <v>9.9688526711321002E-2</v>
      </c>
      <c r="J120" s="12">
        <v>6.7225326098056648E-2</v>
      </c>
    </row>
    <row r="121" spans="1:10" x14ac:dyDescent="0.25">
      <c r="A121" s="1">
        <v>28125</v>
      </c>
      <c r="B121" s="13">
        <v>265.45454999999998</v>
      </c>
      <c r="C121" s="13">
        <v>295.56205999999997</v>
      </c>
      <c r="D121" s="2">
        <v>6.81</v>
      </c>
      <c r="E121" s="12">
        <v>6.8099999999999994E-2</v>
      </c>
      <c r="F121" s="12">
        <v>5.8741389819424672E-2</v>
      </c>
      <c r="G121" s="12">
        <v>2.8509558828316628E-2</v>
      </c>
      <c r="H121" s="12">
        <v>8.4472041835907966E-2</v>
      </c>
      <c r="I121" s="12">
        <v>0.10111234685020326</v>
      </c>
      <c r="J121" s="12">
        <v>6.8419150719806948E-2</v>
      </c>
    </row>
    <row r="122" spans="1:10" x14ac:dyDescent="0.25">
      <c r="A122" s="1">
        <v>28215</v>
      </c>
      <c r="B122" s="13">
        <v>270.90908999999999</v>
      </c>
      <c r="C122" s="13">
        <v>299.06812000000002</v>
      </c>
      <c r="D122" s="2">
        <v>7.42</v>
      </c>
      <c r="E122" s="12">
        <v>7.4200000000000002E-2</v>
      </c>
      <c r="F122" s="12">
        <v>5.9937363108058417E-2</v>
      </c>
      <c r="G122" s="12">
        <v>2.9659997435500518E-2</v>
      </c>
      <c r="H122" s="12">
        <v>8.7162553904542403E-2</v>
      </c>
      <c r="I122" s="12">
        <v>0.1041074371184795</v>
      </c>
      <c r="J122" s="12">
        <v>7.0817044321685924E-2</v>
      </c>
    </row>
    <row r="123" spans="1:10" x14ac:dyDescent="0.25">
      <c r="A123" s="1">
        <v>28306</v>
      </c>
      <c r="B123" s="13">
        <v>275</v>
      </c>
      <c r="C123" s="13">
        <v>304.87578999999999</v>
      </c>
      <c r="D123" s="2">
        <v>7.2</v>
      </c>
      <c r="E123" s="12">
        <v>7.2000000000000008E-2</v>
      </c>
      <c r="F123" s="12">
        <v>6.0575549073252022E-2</v>
      </c>
      <c r="G123" s="12">
        <v>3.0671289206683161E-2</v>
      </c>
      <c r="H123" s="12">
        <v>8.9019491919184138E-2</v>
      </c>
      <c r="I123" s="12">
        <v>0.10618253829691003</v>
      </c>
      <c r="J123" s="12">
        <v>7.2462201032190796E-2</v>
      </c>
    </row>
    <row r="124" spans="1:10" x14ac:dyDescent="0.25">
      <c r="A124" s="1">
        <v>28398</v>
      </c>
      <c r="B124" s="13">
        <v>278.63636000000002</v>
      </c>
      <c r="C124" s="13">
        <v>310.37320999999997</v>
      </c>
      <c r="D124" s="2">
        <v>7.41</v>
      </c>
      <c r="E124" s="12">
        <v>7.4099999999999999E-2</v>
      </c>
      <c r="F124" s="12">
        <v>6.0713646989746461E-2</v>
      </c>
      <c r="G124" s="12">
        <v>3.1739695978122429E-2</v>
      </c>
      <c r="H124" s="12">
        <v>9.0321863534197924E-2</v>
      </c>
      <c r="I124" s="12">
        <v>0.10765105860990465</v>
      </c>
      <c r="J124" s="12">
        <v>7.3599804928388676E-2</v>
      </c>
    </row>
    <row r="125" spans="1:10" x14ac:dyDescent="0.25">
      <c r="A125" s="1">
        <v>28490</v>
      </c>
      <c r="B125" s="13">
        <v>283.18182000000002</v>
      </c>
      <c r="C125" s="13">
        <v>310.37939</v>
      </c>
      <c r="D125" s="2">
        <v>7.78</v>
      </c>
      <c r="E125" s="12">
        <v>7.7800000000000008E-2</v>
      </c>
      <c r="F125" s="12">
        <v>6.1498520510060217E-2</v>
      </c>
      <c r="G125" s="12">
        <v>2.9661015481079023E-2</v>
      </c>
      <c r="H125" s="12">
        <v>8.908385663731784E-2</v>
      </c>
      <c r="I125" s="12">
        <v>0.10621622126587613</v>
      </c>
      <c r="J125" s="12">
        <v>7.2566477213860156E-2</v>
      </c>
    </row>
    <row r="126" spans="1:10" x14ac:dyDescent="0.25">
      <c r="A126" s="1">
        <v>28580</v>
      </c>
      <c r="B126" s="13">
        <v>288.18182000000002</v>
      </c>
      <c r="C126" s="13">
        <v>311.37212</v>
      </c>
      <c r="D126" s="2">
        <v>8.15</v>
      </c>
      <c r="E126" s="12">
        <v>8.1500000000000003E-2</v>
      </c>
      <c r="F126" s="12">
        <v>6.2125851258998832E-2</v>
      </c>
      <c r="G126" s="12">
        <v>2.8285029403942286E-2</v>
      </c>
      <c r="H126" s="12">
        <v>8.8396928216747384E-2</v>
      </c>
      <c r="I126" s="12">
        <v>0.10541193448437919</v>
      </c>
      <c r="J126" s="12">
        <v>7.2003180461705604E-2</v>
      </c>
    </row>
    <row r="127" spans="1:10" x14ac:dyDescent="0.25">
      <c r="A127" s="1">
        <v>28671</v>
      </c>
      <c r="B127" s="13">
        <v>295.45454999999998</v>
      </c>
      <c r="C127" s="13">
        <v>323.40593999999999</v>
      </c>
      <c r="D127" s="2">
        <v>8.6199999999999992</v>
      </c>
      <c r="E127" s="12">
        <v>8.6199999999999999E-2</v>
      </c>
      <c r="F127" s="12">
        <v>6.3556646359898439E-2</v>
      </c>
      <c r="G127" s="12">
        <v>3.139558046959845E-2</v>
      </c>
      <c r="H127" s="12">
        <v>9.3453990320449445E-2</v>
      </c>
      <c r="I127" s="12">
        <v>0.11107616914938104</v>
      </c>
      <c r="J127" s="12">
        <v>7.6467377955116836E-2</v>
      </c>
    </row>
    <row r="128" spans="1:10" x14ac:dyDescent="0.25">
      <c r="A128" s="1">
        <v>28763</v>
      </c>
      <c r="B128" s="13">
        <v>302.27273000000002</v>
      </c>
      <c r="C128" s="13">
        <v>326.65859</v>
      </c>
      <c r="D128" s="2">
        <v>8.56</v>
      </c>
      <c r="E128" s="12">
        <v>8.5600000000000009E-2</v>
      </c>
      <c r="F128" s="12">
        <v>6.447916544246457E-2</v>
      </c>
      <c r="G128" s="12">
        <v>3.2023605405202993E-2</v>
      </c>
      <c r="H128" s="12">
        <v>9.5254395223746596E-2</v>
      </c>
      <c r="I128" s="12">
        <v>0.11307519983357078</v>
      </c>
      <c r="J128" s="12">
        <v>7.8078382268347082E-2</v>
      </c>
    </row>
    <row r="129" spans="1:10" x14ac:dyDescent="0.25">
      <c r="A129" s="1">
        <v>28855</v>
      </c>
      <c r="B129" s="13">
        <v>308.63636000000002</v>
      </c>
      <c r="C129" s="13">
        <v>331.04928999999998</v>
      </c>
      <c r="D129" s="2">
        <v>9.15</v>
      </c>
      <c r="E129" s="12">
        <v>9.1499999999999998E-2</v>
      </c>
      <c r="F129" s="12">
        <v>6.5212505769305151E-2</v>
      </c>
      <c r="G129" s="12">
        <v>3.179952866076019E-2</v>
      </c>
      <c r="H129" s="12">
        <v>9.5918882476651132E-2</v>
      </c>
      <c r="I129" s="12">
        <v>0.1137963171814742</v>
      </c>
      <c r="J129" s="12">
        <v>7.869357282952115E-2</v>
      </c>
    </row>
    <row r="130" spans="1:10" x14ac:dyDescent="0.25">
      <c r="A130" s="1">
        <v>28945</v>
      </c>
      <c r="B130" s="13">
        <v>317.72726999999998</v>
      </c>
      <c r="C130" s="13">
        <v>331.64384000000001</v>
      </c>
      <c r="D130" s="2">
        <v>9.11</v>
      </c>
      <c r="E130" s="12">
        <v>9.11E-2</v>
      </c>
      <c r="F130" s="12">
        <v>6.6840778690221203E-2</v>
      </c>
      <c r="G130" s="12">
        <v>3.1672148733121741E-2</v>
      </c>
      <c r="H130" s="12">
        <v>9.7786635446081113E-2</v>
      </c>
      <c r="I130" s="12">
        <v>0.11584162971154474</v>
      </c>
      <c r="J130" s="12">
        <v>8.040004896751976E-2</v>
      </c>
    </row>
    <row r="131" spans="1:10" x14ac:dyDescent="0.25">
      <c r="A131" s="1">
        <v>29036</v>
      </c>
      <c r="B131" s="13">
        <v>328.18182000000002</v>
      </c>
      <c r="C131" s="13">
        <v>331.99785000000003</v>
      </c>
      <c r="D131" s="2">
        <v>8.81</v>
      </c>
      <c r="E131" s="12">
        <v>8.8100000000000012E-2</v>
      </c>
      <c r="F131" s="12">
        <v>6.8848937772841623E-2</v>
      </c>
      <c r="G131" s="12">
        <v>3.1103752632702264E-2</v>
      </c>
      <c r="H131" s="12">
        <v>9.9654171251259596E-2</v>
      </c>
      <c r="I131" s="12">
        <v>0.11787056915257893</v>
      </c>
      <c r="J131" s="12">
        <v>8.2126262727668722E-2</v>
      </c>
    </row>
    <row r="132" spans="1:10" x14ac:dyDescent="0.25">
      <c r="A132" s="1">
        <v>29128</v>
      </c>
      <c r="B132" s="13">
        <v>338.18182000000002</v>
      </c>
      <c r="C132" s="13">
        <v>334.46395000000001</v>
      </c>
      <c r="D132" s="2">
        <v>9.44</v>
      </c>
      <c r="E132" s="12">
        <v>9.4399999999999998E-2</v>
      </c>
      <c r="F132" s="12">
        <v>7.0343455218331075E-2</v>
      </c>
      <c r="G132" s="12">
        <v>3.2372238096233907E-2</v>
      </c>
      <c r="H132" s="12">
        <v>0.10283702230055516</v>
      </c>
      <c r="I132" s="12">
        <v>0.12141035026022765</v>
      </c>
      <c r="J132" s="12">
        <v>8.4967128893066013E-2</v>
      </c>
    </row>
    <row r="133" spans="1:10" x14ac:dyDescent="0.25">
      <c r="A133" s="1">
        <v>29220</v>
      </c>
      <c r="B133" s="13">
        <v>349.54545000000002</v>
      </c>
      <c r="C133" s="13">
        <v>335.30025999999998</v>
      </c>
      <c r="D133" s="2">
        <v>10.33</v>
      </c>
      <c r="E133" s="12">
        <v>0.1033</v>
      </c>
      <c r="F133" s="12">
        <v>7.2192477255266896E-2</v>
      </c>
      <c r="G133" s="12">
        <v>3.2783966373617579E-2</v>
      </c>
      <c r="H133" s="12">
        <v>0.10554775138001292</v>
      </c>
      <c r="I133" s="12">
        <v>0.12440060394295141</v>
      </c>
      <c r="J133" s="12">
        <v>8.7416823589627116E-2</v>
      </c>
    </row>
    <row r="134" spans="1:10" x14ac:dyDescent="0.25">
      <c r="A134" s="1">
        <v>29311</v>
      </c>
      <c r="B134" s="13">
        <v>364.09091000000001</v>
      </c>
      <c r="C134" s="13">
        <v>336.35500999999999</v>
      </c>
      <c r="D134" s="2">
        <v>12.64</v>
      </c>
      <c r="E134" s="12">
        <v>0.12640000000000001</v>
      </c>
      <c r="F134" s="12">
        <v>7.5177279270207675E-2</v>
      </c>
      <c r="G134" s="12">
        <v>3.2962089939778227E-2</v>
      </c>
      <c r="H134" s="12">
        <v>0.10940786883852037</v>
      </c>
      <c r="I134" s="12">
        <v>0.12864383494251425</v>
      </c>
      <c r="J134" s="12">
        <v>9.092367552722859E-2</v>
      </c>
    </row>
    <row r="135" spans="1:10" x14ac:dyDescent="0.25">
      <c r="A135" s="1">
        <v>29402</v>
      </c>
      <c r="B135" s="13">
        <v>375</v>
      </c>
      <c r="C135" s="13">
        <v>329.42464000000001</v>
      </c>
      <c r="D135" s="2">
        <v>10.09</v>
      </c>
      <c r="E135" s="12">
        <v>0.1009</v>
      </c>
      <c r="F135" s="12">
        <v>7.7250706805720881E-2</v>
      </c>
      <c r="G135" s="12">
        <v>2.9868667016945682E-2</v>
      </c>
      <c r="H135" s="12">
        <v>0.1086791564089991</v>
      </c>
      <c r="I135" s="12">
        <v>0.12773085460805803</v>
      </c>
      <c r="J135" s="12">
        <v>9.0399965277997416E-2</v>
      </c>
    </row>
    <row r="136" spans="1:10" x14ac:dyDescent="0.25">
      <c r="A136" s="1">
        <v>29494</v>
      </c>
      <c r="B136" s="13">
        <v>381.36363999999998</v>
      </c>
      <c r="C136" s="13">
        <v>329.03309999999999</v>
      </c>
      <c r="D136" s="2">
        <v>11.86</v>
      </c>
      <c r="E136" s="12">
        <v>0.1186</v>
      </c>
      <c r="F136" s="12">
        <v>7.7427086510484022E-2</v>
      </c>
      <c r="G136" s="12">
        <v>3.0856199850323396E-2</v>
      </c>
      <c r="H136" s="12">
        <v>0.10994288824923813</v>
      </c>
      <c r="I136" s="12">
        <v>0.12915400660954152</v>
      </c>
      <c r="J136" s="12">
        <v>9.1506040754039647E-2</v>
      </c>
    </row>
    <row r="137" spans="1:10" x14ac:dyDescent="0.25">
      <c r="A137" s="1">
        <v>29586</v>
      </c>
      <c r="B137" s="13">
        <v>392.72726999999998</v>
      </c>
      <c r="C137" s="13">
        <v>335.16932000000003</v>
      </c>
      <c r="D137" s="2">
        <v>12.43</v>
      </c>
      <c r="E137" s="12">
        <v>0.12429999999999999</v>
      </c>
      <c r="F137" s="12">
        <v>8.0053765184397774E-2</v>
      </c>
      <c r="G137" s="12">
        <v>2.9998707941274683E-2</v>
      </c>
      <c r="H137" s="12">
        <v>0.11226476159456043</v>
      </c>
      <c r="I137" s="12">
        <v>0.13167103252846662</v>
      </c>
      <c r="J137" s="12">
        <v>9.3659028312498227E-2</v>
      </c>
    </row>
    <row r="138" spans="1:10" x14ac:dyDescent="0.25">
      <c r="A138" s="1">
        <v>29676</v>
      </c>
      <c r="B138" s="13">
        <v>402.72726999999998</v>
      </c>
      <c r="C138" s="13">
        <v>341.73669999999998</v>
      </c>
      <c r="D138" s="2">
        <v>13.13</v>
      </c>
      <c r="E138" s="12">
        <v>0.1313</v>
      </c>
      <c r="F138" s="12">
        <v>8.1428645814402456E-2</v>
      </c>
      <c r="G138" s="12">
        <v>3.1442863492688655E-2</v>
      </c>
      <c r="H138" s="12">
        <v>0.11548666965396499</v>
      </c>
      <c r="I138" s="12">
        <v>0.13526010804066971</v>
      </c>
      <c r="J138" s="12">
        <v>9.6527517725404313E-2</v>
      </c>
    </row>
    <row r="139" spans="1:10" x14ac:dyDescent="0.25">
      <c r="A139" s="1">
        <v>29767</v>
      </c>
      <c r="B139" s="13">
        <v>411.36363999999998</v>
      </c>
      <c r="C139" s="13">
        <v>339.20416999999998</v>
      </c>
      <c r="D139" s="2">
        <v>13.86</v>
      </c>
      <c r="E139" s="12">
        <v>0.1386</v>
      </c>
      <c r="F139" s="12">
        <v>8.2926149871296095E-2</v>
      </c>
      <c r="G139" s="12">
        <v>2.9832060907027058E-2</v>
      </c>
      <c r="H139" s="12">
        <v>0.11562114890314286</v>
      </c>
      <c r="I139" s="12">
        <v>0.13534877541468221</v>
      </c>
      <c r="J139" s="12">
        <v>9.6722783890316535E-2</v>
      </c>
    </row>
    <row r="140" spans="1:10" x14ac:dyDescent="0.25">
      <c r="A140" s="1">
        <v>29859</v>
      </c>
      <c r="B140" s="13">
        <v>423.18182000000002</v>
      </c>
      <c r="C140" s="13">
        <v>343.26614999999998</v>
      </c>
      <c r="D140" s="2">
        <v>15.84</v>
      </c>
      <c r="E140" s="12">
        <v>0.15839999999999999</v>
      </c>
      <c r="F140" s="12">
        <v>8.5202502342043518E-2</v>
      </c>
      <c r="G140" s="12">
        <v>3.0816847436910155E-2</v>
      </c>
      <c r="H140" s="12">
        <v>0.11946493616383828</v>
      </c>
      <c r="I140" s="12">
        <v>0.13960359508605094</v>
      </c>
      <c r="J140" s="12">
        <v>0.10017830226504611</v>
      </c>
    </row>
    <row r="141" spans="1:10" x14ac:dyDescent="0.25">
      <c r="A141" s="1">
        <v>29951</v>
      </c>
      <c r="B141" s="13">
        <v>427.72726999999998</v>
      </c>
      <c r="C141" s="13">
        <v>339.52593000000002</v>
      </c>
      <c r="D141" s="2">
        <v>13.98</v>
      </c>
      <c r="E141" s="12">
        <v>0.13980000000000001</v>
      </c>
      <c r="F141" s="12">
        <v>8.5572735969167812E-2</v>
      </c>
      <c r="G141" s="12">
        <v>2.7815238071401183E-2</v>
      </c>
      <c r="H141" s="12">
        <v>0.11673861759776165</v>
      </c>
      <c r="I141" s="12">
        <v>0.13650147924405798</v>
      </c>
      <c r="J141" s="12">
        <v>9.7831483311157055E-2</v>
      </c>
    </row>
    <row r="142" spans="1:10" x14ac:dyDescent="0.25">
      <c r="A142" s="1">
        <v>30041</v>
      </c>
      <c r="B142" s="13">
        <v>430.45454999999998</v>
      </c>
      <c r="C142" s="13">
        <v>334.25090999999998</v>
      </c>
      <c r="D142" s="2">
        <v>14.18</v>
      </c>
      <c r="E142" s="12">
        <v>0.14180000000000001</v>
      </c>
      <c r="F142" s="12">
        <v>8.5478920073186471E-2</v>
      </c>
      <c r="G142" s="12">
        <v>2.3906960351345319E-2</v>
      </c>
      <c r="H142" s="12">
        <v>0.1124804496624454</v>
      </c>
      <c r="I142" s="12">
        <v>0.13168489452041612</v>
      </c>
      <c r="J142" s="12">
        <v>9.4130794005206561E-2</v>
      </c>
    </row>
    <row r="143" spans="1:10" x14ac:dyDescent="0.25">
      <c r="A143" s="1">
        <v>30132</v>
      </c>
      <c r="B143" s="13">
        <v>440.90908999999999</v>
      </c>
      <c r="C143" s="13">
        <v>335.77568000000002</v>
      </c>
      <c r="D143" s="2">
        <v>14.44</v>
      </c>
      <c r="E143" s="12">
        <v>0.1444</v>
      </c>
      <c r="F143" s="12">
        <v>8.7048604700277865E-2</v>
      </c>
      <c r="G143" s="12">
        <v>2.3410971976556505E-2</v>
      </c>
      <c r="H143" s="12">
        <v>0.11388541407649168</v>
      </c>
      <c r="I143" s="12">
        <v>0.13320878271724293</v>
      </c>
      <c r="J143" s="12">
        <v>9.5432531482743208E-2</v>
      </c>
    </row>
    <row r="144" spans="1:10" x14ac:dyDescent="0.25">
      <c r="A144" s="1">
        <v>30224</v>
      </c>
      <c r="B144" s="13">
        <v>444.09091000000001</v>
      </c>
      <c r="C144" s="13">
        <v>334.49212</v>
      </c>
      <c r="D144" s="2">
        <v>11.73</v>
      </c>
      <c r="E144" s="12">
        <v>0.1173</v>
      </c>
      <c r="F144" s="12">
        <v>8.6802335541483533E-2</v>
      </c>
      <c r="G144" s="12">
        <v>2.1321695778385052E-2</v>
      </c>
      <c r="H144" s="12">
        <v>0.1113678702411129</v>
      </c>
      <c r="I144" s="12">
        <v>0.13036918791506485</v>
      </c>
      <c r="J144" s="12">
        <v>9.3234575922575821E-2</v>
      </c>
    </row>
    <row r="145" spans="1:10" x14ac:dyDescent="0.25">
      <c r="A145" s="1">
        <v>30316</v>
      </c>
      <c r="B145" s="13">
        <v>444.09091000000001</v>
      </c>
      <c r="C145" s="13">
        <v>334.62594999999999</v>
      </c>
      <c r="D145" s="2">
        <v>10.36</v>
      </c>
      <c r="E145" s="12">
        <v>0.1036</v>
      </c>
      <c r="F145" s="12">
        <v>8.4527285638434035E-2</v>
      </c>
      <c r="G145" s="12">
        <v>1.8868561089975477E-2</v>
      </c>
      <c r="H145" s="12">
        <v>0.10596923609064787</v>
      </c>
      <c r="I145" s="12">
        <v>0.12435410891985654</v>
      </c>
      <c r="J145" s="12">
        <v>8.8429636117823562E-2</v>
      </c>
    </row>
    <row r="146" spans="1:10" x14ac:dyDescent="0.25">
      <c r="A146" s="1">
        <v>30406</v>
      </c>
      <c r="B146" s="13">
        <v>445.90908999999999</v>
      </c>
      <c r="C146" s="13">
        <v>339.03561999999999</v>
      </c>
      <c r="D146" s="2">
        <v>10.62</v>
      </c>
      <c r="E146" s="12">
        <v>0.10619999999999999</v>
      </c>
      <c r="F146" s="12">
        <v>8.2990567087826372E-2</v>
      </c>
      <c r="G146" s="12">
        <v>1.9099182964881445E-2</v>
      </c>
      <c r="H146" s="12">
        <v>0.10432353146080077</v>
      </c>
      <c r="I146" s="12">
        <v>0.12255628512642336</v>
      </c>
      <c r="J146" s="12">
        <v>8.6920683466056484E-2</v>
      </c>
    </row>
    <row r="147" spans="1:10" x14ac:dyDescent="0.25">
      <c r="A147" s="1">
        <v>30497</v>
      </c>
      <c r="B147" s="13">
        <v>451.81817999999998</v>
      </c>
      <c r="C147" s="13">
        <v>346.75044000000003</v>
      </c>
      <c r="D147" s="2">
        <v>10.96</v>
      </c>
      <c r="E147" s="12">
        <v>0.1096</v>
      </c>
      <c r="F147" s="12">
        <v>8.1993853871550781E-2</v>
      </c>
      <c r="G147" s="12">
        <v>2.1933401170161293E-2</v>
      </c>
      <c r="H147" s="12">
        <v>0.10610184550237843</v>
      </c>
      <c r="I147" s="12">
        <v>0.12461178413078713</v>
      </c>
      <c r="J147" s="12">
        <v>8.8411845412685278E-2</v>
      </c>
    </row>
    <row r="148" spans="1:10" x14ac:dyDescent="0.25">
      <c r="A148" s="1">
        <v>30589</v>
      </c>
      <c r="B148" s="13">
        <v>456.36363999999998</v>
      </c>
      <c r="C148" s="13">
        <v>353.68182999999999</v>
      </c>
      <c r="D148" s="2">
        <v>11.44</v>
      </c>
      <c r="E148" s="12">
        <v>0.1144</v>
      </c>
      <c r="F148" s="12">
        <v>8.0476365713454179E-2</v>
      </c>
      <c r="G148" s="12">
        <v>2.2991121343852727E-2</v>
      </c>
      <c r="H148" s="12">
        <v>0.10535651845203253</v>
      </c>
      <c r="I148" s="12">
        <v>0.12383243932578644</v>
      </c>
      <c r="J148" s="12">
        <v>8.7685361235413206E-2</v>
      </c>
    </row>
    <row r="149" spans="1:10" x14ac:dyDescent="0.25">
      <c r="A149" s="1">
        <v>30681</v>
      </c>
      <c r="B149" s="13">
        <v>460.90908999999999</v>
      </c>
      <c r="C149" s="13">
        <v>361.06027</v>
      </c>
      <c r="D149" s="2">
        <v>11.82</v>
      </c>
      <c r="E149" s="12">
        <v>0.1182</v>
      </c>
      <c r="F149" s="12">
        <v>7.8104863482392206E-2</v>
      </c>
      <c r="G149" s="12">
        <v>2.5990972576770188E-2</v>
      </c>
      <c r="H149" s="12">
        <v>0.10561941301471882</v>
      </c>
      <c r="I149" s="12">
        <v>0.1242307327933537</v>
      </c>
      <c r="J149" s="12">
        <v>8.7789141870907861E-2</v>
      </c>
    </row>
    <row r="150" spans="1:10" x14ac:dyDescent="0.25">
      <c r="A150" s="1">
        <v>30772</v>
      </c>
      <c r="B150" s="13">
        <v>467.72726999999998</v>
      </c>
      <c r="C150" s="13">
        <v>368.11824999999999</v>
      </c>
      <c r="D150" s="2">
        <v>12.53</v>
      </c>
      <c r="E150" s="12">
        <v>0.12529999999999999</v>
      </c>
      <c r="F150" s="12">
        <v>7.7015440995160223E-2</v>
      </c>
      <c r="G150" s="12">
        <v>2.7735116587852771E-2</v>
      </c>
      <c r="H150" s="12">
        <v>0.10612821600717101</v>
      </c>
      <c r="I150" s="12">
        <v>0.12485298524888963</v>
      </c>
      <c r="J150" s="12">
        <v>8.8173601175404001E-2</v>
      </c>
    </row>
    <row r="151" spans="1:10" x14ac:dyDescent="0.25">
      <c r="A151" s="1">
        <v>30863</v>
      </c>
      <c r="B151" s="13">
        <v>471.36363999999998</v>
      </c>
      <c r="C151" s="13">
        <v>374.47845000000001</v>
      </c>
      <c r="D151" s="2">
        <v>13.84</v>
      </c>
      <c r="E151" s="12">
        <v>0.1384</v>
      </c>
      <c r="F151" s="12">
        <v>7.4392144487334111E-2</v>
      </c>
      <c r="G151" s="12">
        <v>3.0475392345338692E-2</v>
      </c>
      <c r="H151" s="12">
        <v>0.10580625360547997</v>
      </c>
      <c r="I151" s="12">
        <v>0.12459986587230748</v>
      </c>
      <c r="J151" s="12">
        <v>8.7756562783525824E-2</v>
      </c>
    </row>
    <row r="152" spans="1:10" x14ac:dyDescent="0.25">
      <c r="A152" s="1">
        <v>30955</v>
      </c>
      <c r="B152" s="13">
        <v>475.90908999999999</v>
      </c>
      <c r="C152" s="13">
        <v>378.08846</v>
      </c>
      <c r="D152" s="2">
        <v>12.47</v>
      </c>
      <c r="E152" s="12">
        <v>0.12470000000000001</v>
      </c>
      <c r="F152" s="12">
        <v>7.2699140063473777E-2</v>
      </c>
      <c r="G152" s="12">
        <v>3.1865983079503613E-2</v>
      </c>
      <c r="H152" s="12">
        <v>0.10519788434234657</v>
      </c>
      <c r="I152" s="12">
        <v>0.12398301878109394</v>
      </c>
      <c r="J152" s="12">
        <v>8.7139741304233964E-2</v>
      </c>
    </row>
    <row r="153" spans="1:10" x14ac:dyDescent="0.25">
      <c r="A153" s="1">
        <v>31047</v>
      </c>
      <c r="B153" s="13">
        <v>479.54545000000002</v>
      </c>
      <c r="C153" s="13">
        <v>381.19171</v>
      </c>
      <c r="D153" s="2">
        <v>11.55</v>
      </c>
      <c r="E153" s="12">
        <v>0.11550000000000001</v>
      </c>
      <c r="F153" s="12">
        <v>7.1671924545273713E-2</v>
      </c>
      <c r="G153" s="12">
        <v>3.3975757708943011E-2</v>
      </c>
      <c r="H153" s="12">
        <v>0.10617077036216625</v>
      </c>
      <c r="I153" s="12">
        <v>0.12512800738685112</v>
      </c>
      <c r="J153" s="12">
        <v>8.7930252582934146E-2</v>
      </c>
    </row>
    <row r="154" spans="1:10" x14ac:dyDescent="0.25">
      <c r="A154" s="1">
        <v>31137</v>
      </c>
      <c r="B154" s="13">
        <v>485.45454999999998</v>
      </c>
      <c r="C154" s="13">
        <v>384.88538</v>
      </c>
      <c r="D154" s="2">
        <v>11.65</v>
      </c>
      <c r="E154" s="12">
        <v>0.11650000000000001</v>
      </c>
      <c r="F154" s="12">
        <v>7.1572962547272301E-2</v>
      </c>
      <c r="G154" s="12">
        <v>3.4236514635733739E-2</v>
      </c>
      <c r="H154" s="12">
        <v>0.1063254494470227</v>
      </c>
      <c r="I154" s="12">
        <v>0.12530731700169809</v>
      </c>
      <c r="J154" s="12">
        <v>8.8059311517820024E-2</v>
      </c>
    </row>
    <row r="155" spans="1:10" x14ac:dyDescent="0.25">
      <c r="A155" s="1">
        <v>31228</v>
      </c>
      <c r="B155" s="13">
        <v>488.63636000000002</v>
      </c>
      <c r="C155" s="13">
        <v>388.27418999999998</v>
      </c>
      <c r="D155" s="2">
        <v>10.25</v>
      </c>
      <c r="E155" s="12">
        <v>0.10249999999999999</v>
      </c>
      <c r="F155" s="12">
        <v>7.0093143842125505E-2</v>
      </c>
      <c r="G155" s="12">
        <v>3.3387820126487E-2</v>
      </c>
      <c r="H155" s="12">
        <v>0.10360565625989059</v>
      </c>
      <c r="I155" s="12">
        <v>0.12229112833865383</v>
      </c>
      <c r="J155" s="12">
        <v>8.5621115619548618E-2</v>
      </c>
    </row>
    <row r="156" spans="1:10" x14ac:dyDescent="0.25">
      <c r="A156" s="1">
        <v>31320</v>
      </c>
      <c r="B156" s="13">
        <v>491.36363999999998</v>
      </c>
      <c r="C156" s="13">
        <v>394.20418999999998</v>
      </c>
      <c r="D156" s="2">
        <v>10.31</v>
      </c>
      <c r="E156" s="12">
        <v>0.10310000000000001</v>
      </c>
      <c r="F156" s="12">
        <v>6.8747448778400777E-2</v>
      </c>
      <c r="G156" s="12">
        <v>3.357139398648612E-2</v>
      </c>
      <c r="H156" s="12">
        <v>0.10214503962310824</v>
      </c>
      <c r="I156" s="12">
        <v>0.12069472863462441</v>
      </c>
      <c r="J156" s="12">
        <v>8.428282509937611E-2</v>
      </c>
    </row>
    <row r="157" spans="1:10" x14ac:dyDescent="0.25">
      <c r="A157" s="1">
        <v>31412</v>
      </c>
      <c r="B157" s="13">
        <v>497.72726999999998</v>
      </c>
      <c r="C157" s="13">
        <v>397.13490000000002</v>
      </c>
      <c r="D157" s="2">
        <v>9</v>
      </c>
      <c r="E157" s="12">
        <v>0.09</v>
      </c>
      <c r="F157" s="12">
        <v>6.9356736755444626E-2</v>
      </c>
      <c r="G157" s="12">
        <v>3.2038875098986175E-2</v>
      </c>
      <c r="H157" s="12">
        <v>0.10126999381412223</v>
      </c>
      <c r="I157" s="12">
        <v>0.11967824473863367</v>
      </c>
      <c r="J157" s="12">
        <v>8.3555310257165269E-2</v>
      </c>
    </row>
    <row r="158" spans="1:10" x14ac:dyDescent="0.25">
      <c r="A158" s="1">
        <v>31502</v>
      </c>
      <c r="B158" s="13">
        <v>495.90908999999999</v>
      </c>
      <c r="C158" s="13">
        <v>400.84314000000001</v>
      </c>
      <c r="D158" s="2">
        <v>7.39</v>
      </c>
      <c r="E158" s="12">
        <v>7.3899999999999993E-2</v>
      </c>
      <c r="F158" s="12">
        <v>6.7638360130642283E-2</v>
      </c>
      <c r="G158" s="12">
        <v>3.2243978705309262E-2</v>
      </c>
      <c r="H158" s="12">
        <v>9.9373800388317821E-2</v>
      </c>
      <c r="I158" s="12">
        <v>0.11760456062273822</v>
      </c>
      <c r="J158" s="12">
        <v>8.1819423755203902E-2</v>
      </c>
    </row>
    <row r="159" spans="1:10" x14ac:dyDescent="0.25">
      <c r="A159" s="1">
        <v>31593</v>
      </c>
      <c r="B159" s="13">
        <v>497.27273000000002</v>
      </c>
      <c r="C159" s="13">
        <v>402.64812000000001</v>
      </c>
      <c r="D159" s="2">
        <v>7.35</v>
      </c>
      <c r="E159" s="12">
        <v>7.3499999999999996E-2</v>
      </c>
      <c r="F159" s="12">
        <v>6.6251080802453011E-2</v>
      </c>
      <c r="G159" s="12">
        <v>3.214424040121977E-2</v>
      </c>
      <c r="H159" s="12">
        <v>9.7561724212310172E-2</v>
      </c>
      <c r="I159" s="12">
        <v>0.11561204756477531</v>
      </c>
      <c r="J159" s="12">
        <v>8.0173911667869566E-2</v>
      </c>
    </row>
    <row r="160" spans="1:10" x14ac:dyDescent="0.25">
      <c r="A160" s="1">
        <v>31685</v>
      </c>
      <c r="B160" s="13">
        <v>500</v>
      </c>
      <c r="C160" s="13">
        <v>406.50013000000001</v>
      </c>
      <c r="D160" s="2">
        <v>7.45</v>
      </c>
      <c r="E160" s="12">
        <v>7.4499999999999997E-2</v>
      </c>
      <c r="F160" s="12">
        <v>6.5363915920844118E-2</v>
      </c>
      <c r="G160" s="12">
        <v>3.2383846003729122E-2</v>
      </c>
      <c r="H160" s="12">
        <v>9.6724493346591126E-2</v>
      </c>
      <c r="I160" s="12">
        <v>0.11470190169761452</v>
      </c>
      <c r="J160" s="12">
        <v>7.9400724154776212E-2</v>
      </c>
    </row>
    <row r="161" spans="1:10" x14ac:dyDescent="0.25">
      <c r="A161" s="1">
        <v>31777</v>
      </c>
      <c r="B161" s="13">
        <v>503.63636000000002</v>
      </c>
      <c r="C161" s="13">
        <v>408.68056000000001</v>
      </c>
      <c r="D161" s="2">
        <v>7.23</v>
      </c>
      <c r="E161" s="12">
        <v>7.2300000000000003E-2</v>
      </c>
      <c r="F161" s="12">
        <v>6.3969919781459383E-2</v>
      </c>
      <c r="G161" s="12">
        <v>3.171889877284606E-2</v>
      </c>
      <c r="H161" s="12">
        <v>9.4305034030411863E-2</v>
      </c>
      <c r="I161" s="12">
        <v>0.11202207023238545</v>
      </c>
      <c r="J161" s="12">
        <v>7.7227697026252887E-2</v>
      </c>
    </row>
    <row r="162" spans="1:10" x14ac:dyDescent="0.25">
      <c r="A162" s="1">
        <v>31867</v>
      </c>
      <c r="B162" s="13">
        <v>510</v>
      </c>
      <c r="C162" s="13">
        <v>411.71233999999998</v>
      </c>
      <c r="D162" s="2">
        <v>7.51</v>
      </c>
      <c r="E162" s="12">
        <v>7.51E-2</v>
      </c>
      <c r="F162" s="12">
        <v>6.3711239677021636E-2</v>
      </c>
      <c r="G162" s="12">
        <v>3.0497860721913961E-2</v>
      </c>
      <c r="H162" s="12">
        <v>9.2692557167965414E-2</v>
      </c>
      <c r="I162" s="12">
        <v>0.11020760643027597</v>
      </c>
      <c r="J162" s="12">
        <v>7.5814620302425098E-2</v>
      </c>
    </row>
    <row r="163" spans="1:10" x14ac:dyDescent="0.25">
      <c r="A163" s="1">
        <v>31958</v>
      </c>
      <c r="B163" s="13">
        <v>515.90908999999999</v>
      </c>
      <c r="C163" s="13">
        <v>416.15132999999997</v>
      </c>
      <c r="D163" s="2">
        <v>8.3800000000000008</v>
      </c>
      <c r="E163" s="12">
        <v>8.3800000000000013E-2</v>
      </c>
      <c r="F163" s="12">
        <v>6.353929159358418E-2</v>
      </c>
      <c r="G163" s="12">
        <v>2.9761630908107239E-2</v>
      </c>
      <c r="H163" s="12">
        <v>9.1700657422702211E-2</v>
      </c>
      <c r="I163" s="12">
        <v>0.10909200074106734</v>
      </c>
      <c r="J163" s="12">
        <v>7.4944707020272949E-2</v>
      </c>
    </row>
    <row r="164" spans="1:10" x14ac:dyDescent="0.25">
      <c r="A164" s="1">
        <v>32050</v>
      </c>
      <c r="B164" s="13">
        <v>521.36364000000003</v>
      </c>
      <c r="C164" s="13">
        <v>419.76010000000002</v>
      </c>
      <c r="D164" s="2">
        <v>9.6300000000000008</v>
      </c>
      <c r="E164" s="12">
        <v>9.6300000000000011E-2</v>
      </c>
      <c r="F164" s="12">
        <v>6.2937030308339192E-2</v>
      </c>
      <c r="G164" s="12">
        <v>3.064909901342916E-2</v>
      </c>
      <c r="H164" s="12">
        <v>9.1900592233492104E-2</v>
      </c>
      <c r="I164" s="12">
        <v>0.10934390973237292</v>
      </c>
      <c r="J164" s="12">
        <v>7.508664503769473E-2</v>
      </c>
    </row>
    <row r="165" spans="1:10" x14ac:dyDescent="0.25">
      <c r="A165" s="1">
        <v>32142</v>
      </c>
      <c r="B165" s="13">
        <v>525.45455000000004</v>
      </c>
      <c r="C165" s="13">
        <v>426.96719999999999</v>
      </c>
      <c r="D165" s="2">
        <v>8.83</v>
      </c>
      <c r="E165" s="12">
        <v>8.8300000000000003E-2</v>
      </c>
      <c r="F165" s="12">
        <v>6.1907914673881459E-2</v>
      </c>
      <c r="G165" s="12">
        <v>3.2075524570275515E-2</v>
      </c>
      <c r="H165" s="12">
        <v>9.2146791093366237E-2</v>
      </c>
      <c r="I165" s="12">
        <v>0.1096663142940706</v>
      </c>
      <c r="J165" s="12">
        <v>7.524634703940071E-2</v>
      </c>
    </row>
    <row r="166" spans="1:10" x14ac:dyDescent="0.25">
      <c r="A166" s="1">
        <v>32233</v>
      </c>
      <c r="B166" s="13">
        <v>529.54544999999996</v>
      </c>
      <c r="C166" s="13">
        <v>429.17412000000002</v>
      </c>
      <c r="D166" s="2">
        <v>8.57</v>
      </c>
      <c r="E166" s="12">
        <v>8.5699999999999998E-2</v>
      </c>
      <c r="F166" s="12">
        <v>6.0086382697223772E-2</v>
      </c>
      <c r="G166" s="12">
        <v>2.8699558156937144E-2</v>
      </c>
      <c r="H166" s="12">
        <v>8.6327782363938607E-2</v>
      </c>
      <c r="I166" s="12">
        <v>0.10315608642957667</v>
      </c>
      <c r="J166" s="12">
        <v>7.0100342125272816E-2</v>
      </c>
    </row>
    <row r="167" spans="1:10" x14ac:dyDescent="0.25">
      <c r="A167" s="1">
        <v>32324</v>
      </c>
      <c r="B167" s="13">
        <v>536.36364000000003</v>
      </c>
      <c r="C167" s="13">
        <v>434.81360999999998</v>
      </c>
      <c r="D167" s="2">
        <v>8.82</v>
      </c>
      <c r="E167" s="12">
        <v>8.8200000000000001E-2</v>
      </c>
      <c r="F167" s="12">
        <v>5.9024569971220409E-2</v>
      </c>
      <c r="G167" s="12">
        <v>2.9013102318283135E-2</v>
      </c>
      <c r="H167" s="12">
        <v>8.535410952198122E-2</v>
      </c>
      <c r="I167" s="12">
        <v>0.10209889224308732</v>
      </c>
      <c r="J167" s="12">
        <v>6.919957250058735E-2</v>
      </c>
    </row>
    <row r="168" spans="1:10" x14ac:dyDescent="0.25">
      <c r="A168" s="1">
        <v>32416</v>
      </c>
      <c r="B168" s="13">
        <v>543.18182000000002</v>
      </c>
      <c r="C168" s="13">
        <v>437.36147999999997</v>
      </c>
      <c r="D168" s="2">
        <v>8.8699999999999992</v>
      </c>
      <c r="E168" s="12">
        <v>8.8699999999999987E-2</v>
      </c>
      <c r="F168" s="12">
        <v>5.8156280000582372E-2</v>
      </c>
      <c r="G168" s="12">
        <v>2.824069238067084E-2</v>
      </c>
      <c r="H168" s="12">
        <v>8.34673583242274E-2</v>
      </c>
      <c r="I168" s="12">
        <v>9.9999808857591216E-2</v>
      </c>
      <c r="J168" s="12">
        <v>6.7516470590869432E-2</v>
      </c>
    </row>
    <row r="169" spans="1:10" x14ac:dyDescent="0.25">
      <c r="A169" s="1">
        <v>32508</v>
      </c>
      <c r="B169" s="13">
        <v>548.63635999999997</v>
      </c>
      <c r="C169" s="13">
        <v>443.18912999999998</v>
      </c>
      <c r="D169" s="2">
        <v>9.14</v>
      </c>
      <c r="E169" s="12">
        <v>9.1400000000000009E-2</v>
      </c>
      <c r="F169" s="12">
        <v>5.6143692089904107E-2</v>
      </c>
      <c r="G169" s="12">
        <v>2.941790189440785E-2</v>
      </c>
      <c r="H169" s="12">
        <v>8.2239717278654367E-2</v>
      </c>
      <c r="I169" s="12">
        <v>9.869546659465997E-2</v>
      </c>
      <c r="J169" s="12">
        <v>6.6345404883547829E-2</v>
      </c>
    </row>
    <row r="170" spans="1:10" x14ac:dyDescent="0.25">
      <c r="A170" s="1">
        <v>32598</v>
      </c>
      <c r="B170" s="13">
        <v>555.45455000000004</v>
      </c>
      <c r="C170" s="13">
        <v>447.69367999999997</v>
      </c>
      <c r="D170" s="2">
        <v>9.3000000000000007</v>
      </c>
      <c r="E170" s="12">
        <v>9.3000000000000013E-2</v>
      </c>
      <c r="F170" s="12">
        <v>5.4031040998461677E-2</v>
      </c>
      <c r="G170" s="12">
        <v>3.0349510800322888E-2</v>
      </c>
      <c r="H170" s="12">
        <v>8.0628661876450111E-2</v>
      </c>
      <c r="I170" s="12">
        <v>9.6961318308310743E-2</v>
      </c>
      <c r="J170" s="12">
        <v>6.4836315854574153E-2</v>
      </c>
    </row>
    <row r="171" spans="1:10" x14ac:dyDescent="0.25">
      <c r="A171" s="1">
        <v>32689</v>
      </c>
      <c r="B171" s="13">
        <v>564.09091000000001</v>
      </c>
      <c r="C171" s="13">
        <v>451.11002999999999</v>
      </c>
      <c r="D171" s="2">
        <v>8.1</v>
      </c>
      <c r="E171" s="12">
        <v>8.1000000000000003E-2</v>
      </c>
      <c r="F171" s="12">
        <v>5.2494619724559488E-2</v>
      </c>
      <c r="G171" s="12">
        <v>3.0370264533835289E-2</v>
      </c>
      <c r="H171" s="12">
        <v>7.8760862667073578E-2</v>
      </c>
      <c r="I171" s="12">
        <v>9.4912054068757662E-2</v>
      </c>
      <c r="J171" s="12">
        <v>6.3134617462635101E-2</v>
      </c>
    </row>
    <row r="172" spans="1:10" x14ac:dyDescent="0.25">
      <c r="A172" s="1">
        <v>32781</v>
      </c>
      <c r="B172" s="13">
        <v>567.27273000000002</v>
      </c>
      <c r="C172" s="13">
        <v>454.45157</v>
      </c>
      <c r="D172" s="2">
        <v>8.31</v>
      </c>
      <c r="E172" s="12">
        <v>8.3100000000000007E-2</v>
      </c>
      <c r="F172" s="12">
        <v>4.9612092003083585E-2</v>
      </c>
      <c r="G172" s="12">
        <v>3.0873490869544939E-2</v>
      </c>
      <c r="H172" s="12">
        <v>7.5748773485510443E-2</v>
      </c>
      <c r="I172" s="12">
        <v>9.1624513247616779E-2</v>
      </c>
      <c r="J172" s="12">
        <v>6.0369154643434966E-2</v>
      </c>
    </row>
    <row r="173" spans="1:10" x14ac:dyDescent="0.25">
      <c r="A173" s="1">
        <v>32873</v>
      </c>
      <c r="B173" s="13">
        <v>574.09091000000001</v>
      </c>
      <c r="C173" s="13">
        <v>455.34674999999999</v>
      </c>
      <c r="D173" s="2">
        <v>7.93</v>
      </c>
      <c r="E173" s="12">
        <v>7.9299999999999995E-2</v>
      </c>
      <c r="F173" s="12">
        <v>4.6591211193420579E-2</v>
      </c>
      <c r="G173" s="12">
        <v>3.0752588320980268E-2</v>
      </c>
      <c r="H173" s="12">
        <v>7.1904933388146394E-2</v>
      </c>
      <c r="I173" s="12">
        <v>8.7401241096294116E-2</v>
      </c>
      <c r="J173" s="12">
        <v>5.6874537791932897E-2</v>
      </c>
    </row>
    <row r="174" spans="1:10" x14ac:dyDescent="0.25">
      <c r="A174" s="1">
        <v>32963</v>
      </c>
      <c r="B174" s="13">
        <v>584.54544999999996</v>
      </c>
      <c r="C174" s="13">
        <v>460.32315</v>
      </c>
      <c r="D174" s="2">
        <v>8.65</v>
      </c>
      <c r="E174" s="12">
        <v>8.6500000000000007E-2</v>
      </c>
      <c r="F174" s="12">
        <v>4.5390867187141026E-2</v>
      </c>
      <c r="G174" s="12">
        <v>3.402413015696415E-2</v>
      </c>
      <c r="H174" s="12">
        <v>7.3896344606565453E-2</v>
      </c>
      <c r="I174" s="12">
        <v>8.9706626890997371E-2</v>
      </c>
      <c r="J174" s="12">
        <v>5.8539970994004972E-2</v>
      </c>
    </row>
    <row r="175" spans="1:10" x14ac:dyDescent="0.25">
      <c r="A175" s="1">
        <v>33054</v>
      </c>
      <c r="B175" s="13">
        <v>590.45455000000004</v>
      </c>
      <c r="C175" s="13">
        <v>461.99399</v>
      </c>
      <c r="D175" s="2">
        <v>8.43</v>
      </c>
      <c r="E175" s="12">
        <v>8.43E-2</v>
      </c>
      <c r="F175" s="12">
        <v>4.468346041474569E-2</v>
      </c>
      <c r="G175" s="12">
        <v>3.4521864046852535E-2</v>
      </c>
      <c r="H175" s="12">
        <v>7.3553832199800884E-2</v>
      </c>
      <c r="I175" s="12">
        <v>8.9348908416129733E-2</v>
      </c>
      <c r="J175" s="12">
        <v>5.8205590587619524E-2</v>
      </c>
    </row>
    <row r="176" spans="1:10" x14ac:dyDescent="0.25">
      <c r="A176" s="1">
        <v>33146</v>
      </c>
      <c r="B176" s="13">
        <v>602.27273000000002</v>
      </c>
      <c r="C176" s="13">
        <v>462.30158999999998</v>
      </c>
      <c r="D176" s="2">
        <v>8.82</v>
      </c>
      <c r="E176" s="12">
        <v>8.8200000000000001E-2</v>
      </c>
      <c r="F176" s="12">
        <v>4.3686856001580399E-2</v>
      </c>
      <c r="G176" s="12">
        <v>3.268082463146138E-2</v>
      </c>
      <c r="H176" s="12">
        <v>7.0376506991292956E-2</v>
      </c>
      <c r="I176" s="12">
        <v>8.5794245159887206E-2</v>
      </c>
      <c r="J176" s="12">
        <v>5.5395637382714524E-2</v>
      </c>
    </row>
    <row r="177" spans="1:10" x14ac:dyDescent="0.25">
      <c r="A177" s="1">
        <v>33238</v>
      </c>
      <c r="B177" s="13">
        <v>610</v>
      </c>
      <c r="C177" s="13">
        <v>458.09278</v>
      </c>
      <c r="D177" s="2">
        <v>8.08</v>
      </c>
      <c r="E177" s="12">
        <v>8.0799999999999997E-2</v>
      </c>
      <c r="F177" s="12">
        <v>4.2393944237901104E-2</v>
      </c>
      <c r="G177" s="12">
        <v>2.9736679154434453E-2</v>
      </c>
      <c r="H177" s="12">
        <v>6.566543131631887E-2</v>
      </c>
      <c r="I177" s="12">
        <v>8.0515839706487846E-2</v>
      </c>
      <c r="J177" s="12">
        <v>5.1238962368528942E-2</v>
      </c>
    </row>
    <row r="178" spans="1:10" x14ac:dyDescent="0.25">
      <c r="A178" s="1">
        <v>33328</v>
      </c>
      <c r="B178" s="13">
        <v>612.72726999999998</v>
      </c>
      <c r="C178" s="13">
        <v>455.94916999999998</v>
      </c>
      <c r="D178" s="2">
        <v>8.0500000000000007</v>
      </c>
      <c r="E178" s="12">
        <v>8.0500000000000002E-2</v>
      </c>
      <c r="F178" s="12">
        <v>4.0648663313018973E-2</v>
      </c>
      <c r="G178" s="12">
        <v>3.0019684941770208E-2</v>
      </c>
      <c r="H178" s="12">
        <v>6.3818721913289758E-2</v>
      </c>
      <c r="I178" s="12">
        <v>7.8499317402699872E-2</v>
      </c>
      <c r="J178" s="12">
        <v>4.9544613057009843E-2</v>
      </c>
    </row>
    <row r="179" spans="1:10" x14ac:dyDescent="0.25">
      <c r="A179" s="1">
        <v>33419</v>
      </c>
      <c r="B179" s="13">
        <v>618.18182000000002</v>
      </c>
      <c r="C179" s="13">
        <v>459.50416000000001</v>
      </c>
      <c r="D179" s="2">
        <v>8.24</v>
      </c>
      <c r="E179" s="12">
        <v>8.2400000000000001E-2</v>
      </c>
      <c r="F179" s="12">
        <v>3.8625360409965781E-2</v>
      </c>
      <c r="G179" s="12">
        <v>2.9593629707376667E-2</v>
      </c>
      <c r="H179" s="12">
        <v>6.0878440794077185E-2</v>
      </c>
      <c r="I179" s="12">
        <v>7.5256592202305822E-2</v>
      </c>
      <c r="J179" s="12">
        <v>4.6886542989948224E-2</v>
      </c>
    </row>
    <row r="180" spans="1:10" x14ac:dyDescent="0.25">
      <c r="A180" s="1">
        <v>33511</v>
      </c>
      <c r="B180" s="13">
        <v>622.72726999999998</v>
      </c>
      <c r="C180" s="13">
        <v>461.8263</v>
      </c>
      <c r="D180" s="2">
        <v>7.47</v>
      </c>
      <c r="E180" s="12">
        <v>7.4700000000000003E-2</v>
      </c>
      <c r="F180" s="12">
        <v>3.8276667372829642E-2</v>
      </c>
      <c r="G180" s="12">
        <v>3.1241949948004555E-2</v>
      </c>
      <c r="H180" s="12">
        <v>6.2196767813465295E-2</v>
      </c>
      <c r="I180" s="12">
        <v>7.6763840890925486E-2</v>
      </c>
      <c r="J180" s="12">
        <v>4.8012461409733406E-2</v>
      </c>
    </row>
    <row r="181" spans="1:10" x14ac:dyDescent="0.25">
      <c r="A181" s="1">
        <v>33603</v>
      </c>
      <c r="B181" s="13">
        <v>628.18182000000002</v>
      </c>
      <c r="C181" s="13">
        <v>463.43597999999997</v>
      </c>
      <c r="D181" s="2">
        <v>6.71</v>
      </c>
      <c r="E181" s="12">
        <v>6.7099999999999993E-2</v>
      </c>
      <c r="F181" s="12">
        <v>3.8522251153492393E-2</v>
      </c>
      <c r="G181" s="12">
        <v>3.3217408698957174E-2</v>
      </c>
      <c r="H181" s="12">
        <v>6.459282213969024E-2</v>
      </c>
      <c r="I181" s="12">
        <v>7.9465929495963344E-2</v>
      </c>
      <c r="J181" s="12">
        <v>5.0104937294952093E-2</v>
      </c>
    </row>
    <row r="182" spans="1:10" x14ac:dyDescent="0.25">
      <c r="A182" s="1">
        <v>33694</v>
      </c>
      <c r="B182" s="13">
        <v>632.27273000000002</v>
      </c>
      <c r="C182" s="13">
        <v>468.98446999999999</v>
      </c>
      <c r="D182" s="2">
        <v>7.54</v>
      </c>
      <c r="E182" s="12">
        <v>7.5399999999999995E-2</v>
      </c>
      <c r="F182" s="12">
        <v>3.670582765251007E-2</v>
      </c>
      <c r="G182" s="12">
        <v>3.397710501916662E-2</v>
      </c>
      <c r="H182" s="12">
        <v>6.3163899332904005E-2</v>
      </c>
      <c r="I182" s="12">
        <v>7.7925393353888539E-2</v>
      </c>
      <c r="J182" s="12">
        <v>4.876946358844457E-2</v>
      </c>
    </row>
    <row r="183" spans="1:10" x14ac:dyDescent="0.25">
      <c r="A183" s="1">
        <v>33785</v>
      </c>
      <c r="B183" s="13">
        <v>636.81817999999998</v>
      </c>
      <c r="C183" s="13">
        <v>474.06968999999998</v>
      </c>
      <c r="D183" s="2">
        <v>7.14</v>
      </c>
      <c r="E183" s="12">
        <v>7.1399999999999991E-2</v>
      </c>
      <c r="F183" s="12">
        <v>3.6703003938262979E-2</v>
      </c>
      <c r="G183" s="12">
        <v>3.5489333983186766E-2</v>
      </c>
      <c r="H183" s="12">
        <v>6.4763388866241431E-2</v>
      </c>
      <c r="I183" s="12">
        <v>7.9736256096479149E-2</v>
      </c>
      <c r="J183" s="12">
        <v>5.0157551675386366E-2</v>
      </c>
    </row>
    <row r="184" spans="1:10" x14ac:dyDescent="0.25">
      <c r="A184" s="1">
        <v>33877</v>
      </c>
      <c r="B184" s="13">
        <v>641.36364000000003</v>
      </c>
      <c r="C184" s="13">
        <v>478.75402000000003</v>
      </c>
      <c r="D184" s="2">
        <v>6.37</v>
      </c>
      <c r="E184" s="12">
        <v>6.3700000000000007E-2</v>
      </c>
      <c r="F184" s="12">
        <v>3.7440612316097299E-2</v>
      </c>
      <c r="G184" s="12">
        <v>3.6466528592436154E-2</v>
      </c>
      <c r="H184" s="12">
        <v>6.6706473456782003E-2</v>
      </c>
      <c r="I184" s="12">
        <v>8.190466093765475E-2</v>
      </c>
      <c r="J184" s="12">
        <v>5.1882692099070246E-2</v>
      </c>
    </row>
    <row r="185" spans="1:10" x14ac:dyDescent="0.25">
      <c r="A185" s="1">
        <v>33969</v>
      </c>
      <c r="B185" s="13">
        <v>646.81817999999998</v>
      </c>
      <c r="C185" s="13">
        <v>483.74673000000001</v>
      </c>
      <c r="D185" s="2">
        <v>6.7</v>
      </c>
      <c r="E185" s="12">
        <v>6.7000000000000004E-2</v>
      </c>
      <c r="F185" s="12">
        <v>3.7895405004885419E-2</v>
      </c>
      <c r="G185" s="12">
        <v>3.6184929102720975E-2</v>
      </c>
      <c r="H185" s="12">
        <v>6.6967373004893291E-2</v>
      </c>
      <c r="I185" s="12">
        <v>8.2180711679860491E-2</v>
      </c>
      <c r="J185" s="12">
        <v>5.2132988379974973E-2</v>
      </c>
    </row>
    <row r="186" spans="1:10" x14ac:dyDescent="0.25">
      <c r="A186" s="1">
        <v>34059</v>
      </c>
      <c r="B186" s="13">
        <v>651.36364000000003</v>
      </c>
      <c r="C186" s="13">
        <v>484.55432000000002</v>
      </c>
      <c r="D186" s="2">
        <v>6.03</v>
      </c>
      <c r="E186" s="12">
        <v>6.0299999999999999E-2</v>
      </c>
      <c r="F186" s="12">
        <v>3.7256060510759692E-2</v>
      </c>
      <c r="G186" s="12">
        <v>3.4028585495440522E-2</v>
      </c>
      <c r="H186" s="12">
        <v>6.3895255053401365E-2</v>
      </c>
      <c r="I186" s="12">
        <v>7.8729984284054214E-2</v>
      </c>
      <c r="J186" s="12">
        <v>4.943308642785614E-2</v>
      </c>
    </row>
    <row r="187" spans="1:10" x14ac:dyDescent="0.25">
      <c r="A187" s="1">
        <v>34150</v>
      </c>
      <c r="B187" s="13">
        <v>655.90908999999999</v>
      </c>
      <c r="C187" s="13">
        <v>487.37524999999999</v>
      </c>
      <c r="D187" s="2">
        <v>5.8</v>
      </c>
      <c r="E187" s="12">
        <v>5.7999999999999996E-2</v>
      </c>
      <c r="F187" s="12">
        <v>3.6939125396003858E-2</v>
      </c>
      <c r="G187" s="12">
        <v>3.2583241239064975E-2</v>
      </c>
      <c r="H187" s="12">
        <v>6.197335995049362E-2</v>
      </c>
      <c r="I187" s="12">
        <v>7.6567708771483181E-2</v>
      </c>
      <c r="J187" s="12">
        <v>4.7748402383464103E-2</v>
      </c>
    </row>
    <row r="188" spans="1:10" x14ac:dyDescent="0.25">
      <c r="A188" s="1">
        <v>34242</v>
      </c>
      <c r="B188" s="13">
        <v>659.09091000000001</v>
      </c>
      <c r="C188" s="13">
        <v>489.70078999999998</v>
      </c>
      <c r="D188" s="2">
        <v>5.4</v>
      </c>
      <c r="E188" s="12">
        <v>5.4000000000000006E-2</v>
      </c>
      <c r="F188" s="12">
        <v>3.641336524738592E-2</v>
      </c>
      <c r="G188" s="12">
        <v>3.0944082580204757E-2</v>
      </c>
      <c r="H188" s="12">
        <v>5.958916678930172E-2</v>
      </c>
      <c r="I188" s="12">
        <v>7.3890942180216718E-2</v>
      </c>
      <c r="J188" s="12">
        <v>4.565152505086062E-2</v>
      </c>
    </row>
    <row r="189" spans="1:10" x14ac:dyDescent="0.25">
      <c r="A189" s="1">
        <v>34334</v>
      </c>
      <c r="B189" s="13">
        <v>665</v>
      </c>
      <c r="C189" s="13">
        <v>496.36144999999999</v>
      </c>
      <c r="D189" s="2">
        <v>5.83</v>
      </c>
      <c r="E189" s="12">
        <v>5.8299999999999998E-2</v>
      </c>
      <c r="F189" s="12">
        <v>3.5816668325124423E-2</v>
      </c>
      <c r="G189" s="12">
        <v>3.0341208023414001E-2</v>
      </c>
      <c r="H189" s="12">
        <v>5.8216182544721884E-2</v>
      </c>
      <c r="I189" s="12">
        <v>7.2361951867014773E-2</v>
      </c>
      <c r="J189" s="12">
        <v>4.4428579905680235E-2</v>
      </c>
    </row>
    <row r="190" spans="1:10" x14ac:dyDescent="0.25">
      <c r="A190" s="1">
        <v>34424</v>
      </c>
      <c r="B190" s="13">
        <v>668.63635999999997</v>
      </c>
      <c r="C190" s="13">
        <v>501.17795999999998</v>
      </c>
      <c r="D190" s="2">
        <v>6.77</v>
      </c>
      <c r="E190" s="12">
        <v>6.7699999999999996E-2</v>
      </c>
      <c r="F190" s="12">
        <v>3.5579372116633978E-2</v>
      </c>
      <c r="G190" s="12">
        <v>2.9571502784320192E-2</v>
      </c>
      <c r="H190" s="12">
        <v>5.710842065483919E-2</v>
      </c>
      <c r="I190" s="12">
        <v>7.1117955698640101E-2</v>
      </c>
      <c r="J190" s="12">
        <v>4.3454679332204635E-2</v>
      </c>
    </row>
    <row r="191" spans="1:10" x14ac:dyDescent="0.25">
      <c r="A191" s="1">
        <v>34515</v>
      </c>
      <c r="B191" s="13">
        <v>672.27273000000002</v>
      </c>
      <c r="C191" s="13">
        <v>507.96983</v>
      </c>
      <c r="D191" s="2">
        <v>7.34</v>
      </c>
      <c r="E191" s="12">
        <v>7.3399999999999993E-2</v>
      </c>
      <c r="F191" s="12">
        <v>3.5147290009980958E-2</v>
      </c>
      <c r="G191" s="12">
        <v>2.9969702401373866E-2</v>
      </c>
      <c r="H191" s="12">
        <v>5.6999051257732872E-2</v>
      </c>
      <c r="I191" s="12">
        <v>7.1012484395122949E-2</v>
      </c>
      <c r="J191" s="12">
        <v>4.3337091020442642E-2</v>
      </c>
    </row>
    <row r="192" spans="1:10" x14ac:dyDescent="0.25">
      <c r="A192" s="1">
        <v>34607</v>
      </c>
      <c r="B192" s="13">
        <v>678.63635999999997</v>
      </c>
      <c r="C192" s="13">
        <v>510.93934000000002</v>
      </c>
      <c r="D192" s="2">
        <v>7.62</v>
      </c>
      <c r="E192" s="12">
        <v>7.6200000000000004E-2</v>
      </c>
      <c r="F192" s="12">
        <v>3.5334616646930161E-2</v>
      </c>
      <c r="G192" s="12">
        <v>2.9728159952120636E-2</v>
      </c>
      <c r="H192" s="12">
        <v>5.6973428024971975E-2</v>
      </c>
      <c r="I192" s="12">
        <v>7.0975524415900493E-2</v>
      </c>
      <c r="J192" s="12">
        <v>4.3324677800512787E-2</v>
      </c>
    </row>
    <row r="193" spans="1:10" x14ac:dyDescent="0.25">
      <c r="A193" s="1">
        <v>34699</v>
      </c>
      <c r="B193" s="13">
        <v>682.27273000000002</v>
      </c>
      <c r="C193" s="13">
        <v>516.79250999999999</v>
      </c>
      <c r="D193" s="2">
        <v>7.84</v>
      </c>
      <c r="E193" s="12">
        <v>7.8399999999999997E-2</v>
      </c>
      <c r="F193" s="12">
        <v>3.4620177056431167E-2</v>
      </c>
      <c r="G193" s="12">
        <v>2.9908113806284442E-2</v>
      </c>
      <c r="H193" s="12">
        <v>5.628541841407185E-2</v>
      </c>
      <c r="I193" s="12">
        <v>7.0226975593723415E-2</v>
      </c>
      <c r="J193" s="12">
        <v>4.2690063004984596E-2</v>
      </c>
    </row>
    <row r="194" spans="1:10" x14ac:dyDescent="0.25">
      <c r="A194" s="1">
        <v>34789</v>
      </c>
      <c r="B194" s="13">
        <v>687.27273000000002</v>
      </c>
      <c r="C194" s="13">
        <v>518.62599</v>
      </c>
      <c r="D194" s="2">
        <v>7.2</v>
      </c>
      <c r="E194" s="12">
        <v>7.2000000000000008E-2</v>
      </c>
      <c r="F194" s="12">
        <v>3.4699723869663357E-2</v>
      </c>
      <c r="G194" s="12">
        <v>2.9370162231289854E-2</v>
      </c>
      <c r="H194" s="12">
        <v>5.5813032324853171E-2</v>
      </c>
      <c r="I194" s="12">
        <v>6.9688821901593367E-2</v>
      </c>
      <c r="J194" s="12">
        <v>4.2284239986809635E-2</v>
      </c>
    </row>
    <row r="195" spans="1:10" x14ac:dyDescent="0.25">
      <c r="A195" s="1">
        <v>34880</v>
      </c>
      <c r="B195" s="13">
        <v>692.72726999999998</v>
      </c>
      <c r="C195" s="13">
        <v>520.17317000000003</v>
      </c>
      <c r="D195" s="2">
        <v>6.21</v>
      </c>
      <c r="E195" s="12">
        <v>6.2100000000000002E-2</v>
      </c>
      <c r="F195" s="12">
        <v>3.4941797386543572E-2</v>
      </c>
      <c r="G195" s="12">
        <v>2.8117309845736571E-2</v>
      </c>
      <c r="H195" s="12">
        <v>5.478275922192935E-2</v>
      </c>
      <c r="I195" s="12">
        <v>6.8512198286717715E-2</v>
      </c>
      <c r="J195" s="12">
        <v>4.1402738131006464E-2</v>
      </c>
    </row>
    <row r="196" spans="1:10" x14ac:dyDescent="0.25">
      <c r="A196" s="1">
        <v>34972</v>
      </c>
      <c r="B196" s="13">
        <v>695.90908999999999</v>
      </c>
      <c r="C196" s="13">
        <v>524.59842000000003</v>
      </c>
      <c r="D196" s="2">
        <v>6.17</v>
      </c>
      <c r="E196" s="12">
        <v>6.1699999999999998E-2</v>
      </c>
      <c r="F196" s="12">
        <v>3.4084687728524354E-2</v>
      </c>
      <c r="G196" s="12">
        <v>2.8226736401852248E-2</v>
      </c>
      <c r="H196" s="12">
        <v>5.3844506492048347E-2</v>
      </c>
      <c r="I196" s="12">
        <v>6.7486412115730587E-2</v>
      </c>
      <c r="J196" s="12">
        <v>4.0543447745651356E-2</v>
      </c>
    </row>
    <row r="197" spans="1:10" x14ac:dyDescent="0.25">
      <c r="A197" s="1">
        <v>35064</v>
      </c>
      <c r="B197" s="13">
        <v>699.54544999999996</v>
      </c>
      <c r="C197" s="13">
        <v>528.16087000000005</v>
      </c>
      <c r="D197" s="2">
        <v>5.58</v>
      </c>
      <c r="E197" s="12">
        <v>5.5800000000000002E-2</v>
      </c>
      <c r="F197" s="12">
        <v>3.5002471186331929E-2</v>
      </c>
      <c r="G197" s="12">
        <v>2.7967008544317773E-2</v>
      </c>
      <c r="H197" s="12">
        <v>5.4698068616165108E-2</v>
      </c>
      <c r="I197" s="12">
        <v>6.8413746354729438E-2</v>
      </c>
      <c r="J197" s="12">
        <v>4.1332415589464114E-2</v>
      </c>
    </row>
    <row r="198" spans="1:10" x14ac:dyDescent="0.25">
      <c r="A198" s="1">
        <v>35155</v>
      </c>
      <c r="B198" s="13">
        <v>706.81817999999998</v>
      </c>
      <c r="C198" s="13">
        <v>532.11706000000004</v>
      </c>
      <c r="D198" s="2">
        <v>6.34</v>
      </c>
      <c r="E198" s="12">
        <v>6.3399999999999998E-2</v>
      </c>
      <c r="F198" s="12">
        <v>3.5789029226828362E-2</v>
      </c>
      <c r="G198" s="12">
        <v>2.8272333039100817E-2</v>
      </c>
      <c r="H198" s="12">
        <v>5.5989178970445738E-2</v>
      </c>
      <c r="I198" s="12">
        <v>6.9841989103139268E-2</v>
      </c>
      <c r="J198" s="12">
        <v>4.2494259130020529E-2</v>
      </c>
    </row>
    <row r="199" spans="1:10" x14ac:dyDescent="0.25">
      <c r="A199" s="1">
        <v>35246</v>
      </c>
      <c r="B199" s="13">
        <v>712.27273000000002</v>
      </c>
      <c r="C199" s="13">
        <v>540.99248</v>
      </c>
      <c r="D199" s="2">
        <v>6.73</v>
      </c>
      <c r="E199" s="12">
        <v>6.7299999999999999E-2</v>
      </c>
      <c r="F199" s="12">
        <v>3.6018787929412266E-2</v>
      </c>
      <c r="G199" s="12">
        <v>2.8994501167820985E-2</v>
      </c>
      <c r="H199" s="12">
        <v>5.7037280391067327E-2</v>
      </c>
      <c r="I199" s="12">
        <v>7.1018765106091758E-2</v>
      </c>
      <c r="J199" s="12">
        <v>4.3415983555337045E-2</v>
      </c>
    </row>
    <row r="200" spans="1:10" x14ac:dyDescent="0.25">
      <c r="A200" s="1">
        <v>35338</v>
      </c>
      <c r="B200" s="13">
        <v>716.81817999999998</v>
      </c>
      <c r="C200" s="13">
        <v>545.84536000000003</v>
      </c>
      <c r="D200" s="2">
        <v>6.72</v>
      </c>
      <c r="E200" s="12">
        <v>6.7199999999999996E-2</v>
      </c>
      <c r="F200" s="12">
        <v>3.5927097791290441E-2</v>
      </c>
      <c r="G200" s="12">
        <v>2.9363025216575966E-2</v>
      </c>
      <c r="H200" s="12">
        <v>5.7315137012857773E-2</v>
      </c>
      <c r="I200" s="12">
        <v>7.1337212278133263E-2</v>
      </c>
      <c r="J200" s="12">
        <v>4.3652332725495194E-2</v>
      </c>
    </row>
    <row r="201" spans="1:10" x14ac:dyDescent="0.25">
      <c r="A201" s="1">
        <v>35430</v>
      </c>
      <c r="B201" s="13">
        <v>723.18182000000002</v>
      </c>
      <c r="C201" s="13">
        <v>551.51324999999997</v>
      </c>
      <c r="D201" s="2">
        <v>6.43</v>
      </c>
      <c r="E201" s="12">
        <v>6.4299999999999996E-2</v>
      </c>
      <c r="F201" s="12">
        <v>3.5542034514698395E-2</v>
      </c>
      <c r="G201" s="12">
        <v>2.966560708859789E-2</v>
      </c>
      <c r="H201" s="12">
        <v>5.7162245966992792E-2</v>
      </c>
      <c r="I201" s="12">
        <v>7.1180475101160295E-2</v>
      </c>
      <c r="J201" s="12">
        <v>4.3499437177972264E-2</v>
      </c>
    </row>
    <row r="202" spans="1:10" x14ac:dyDescent="0.25">
      <c r="A202" s="1">
        <v>35520</v>
      </c>
      <c r="B202" s="13">
        <v>726.36364000000003</v>
      </c>
      <c r="C202" s="13">
        <v>555.07295999999997</v>
      </c>
      <c r="D202" s="2">
        <v>6.92</v>
      </c>
      <c r="E202" s="12">
        <v>6.9199999999999998E-2</v>
      </c>
      <c r="F202" s="12">
        <v>3.4803982940625477E-2</v>
      </c>
      <c r="G202" s="12">
        <v>2.9223937634417885E-2</v>
      </c>
      <c r="H202" s="12">
        <v>5.5786272909452303E-2</v>
      </c>
      <c r="I202" s="12">
        <v>6.9654102131145867E-2</v>
      </c>
      <c r="J202" s="12">
        <v>4.2266483517164999E-2</v>
      </c>
    </row>
    <row r="203" spans="1:10" x14ac:dyDescent="0.25">
      <c r="A203" s="1">
        <v>35611</v>
      </c>
      <c r="B203" s="13">
        <v>728.18182000000002</v>
      </c>
      <c r="C203" s="13">
        <v>564.31613000000004</v>
      </c>
      <c r="D203" s="2">
        <v>6.51</v>
      </c>
      <c r="E203" s="12">
        <v>6.5099999999999991E-2</v>
      </c>
      <c r="F203" s="12">
        <v>3.3974692659117789E-2</v>
      </c>
      <c r="G203" s="12">
        <v>3.0035353155372091E-2</v>
      </c>
      <c r="H203" s="12">
        <v>5.5626346315409289E-2</v>
      </c>
      <c r="I203" s="12">
        <v>6.950825887625553E-2</v>
      </c>
      <c r="J203" s="12">
        <v>4.2084180681154257E-2</v>
      </c>
    </row>
    <row r="204" spans="1:10" x14ac:dyDescent="0.25">
      <c r="A204" s="1">
        <v>35703</v>
      </c>
      <c r="B204" s="13">
        <v>732.72726999999998</v>
      </c>
      <c r="C204" s="13">
        <v>571.36201000000005</v>
      </c>
      <c r="D204" s="2">
        <v>6.12</v>
      </c>
      <c r="E204" s="12">
        <v>6.1200000000000004E-2</v>
      </c>
      <c r="F204" s="12">
        <v>3.3809978664504747E-2</v>
      </c>
      <c r="G204" s="12">
        <v>2.9560055741379987E-2</v>
      </c>
      <c r="H204" s="12">
        <v>5.4919932843203623E-2</v>
      </c>
      <c r="I204" s="12">
        <v>6.8715538086737402E-2</v>
      </c>
      <c r="J204" s="12">
        <v>4.1462427386314921E-2</v>
      </c>
    </row>
    <row r="205" spans="1:10" x14ac:dyDescent="0.25">
      <c r="A205" s="1">
        <v>35795</v>
      </c>
      <c r="B205" s="13">
        <v>735.45455000000004</v>
      </c>
      <c r="C205" s="13">
        <v>576.24063999999998</v>
      </c>
      <c r="D205" s="2">
        <v>5.75</v>
      </c>
      <c r="E205" s="12">
        <v>5.7500000000000002E-2</v>
      </c>
      <c r="F205" s="12">
        <v>3.3392391896767792E-2</v>
      </c>
      <c r="G205" s="12">
        <v>2.9904690074696205E-2</v>
      </c>
      <c r="H205" s="12">
        <v>5.4771613512202361E-2</v>
      </c>
      <c r="I205" s="12">
        <v>6.8565357150271983E-2</v>
      </c>
      <c r="J205" s="12">
        <v>4.1311793793100446E-2</v>
      </c>
    </row>
    <row r="206" spans="1:10" x14ac:dyDescent="0.25">
      <c r="A206" s="1">
        <v>35885</v>
      </c>
      <c r="B206" s="13">
        <v>736.36364000000003</v>
      </c>
      <c r="C206" s="13">
        <v>582.02467999999999</v>
      </c>
      <c r="D206" s="2">
        <v>5.67</v>
      </c>
      <c r="E206" s="12">
        <v>5.67E-2</v>
      </c>
      <c r="F206" s="12">
        <v>3.2198683078836776E-2</v>
      </c>
      <c r="G206" s="12">
        <v>2.9588841546810185E-2</v>
      </c>
      <c r="H206" s="12">
        <v>5.2968552226588028E-2</v>
      </c>
      <c r="I206" s="12">
        <v>6.6574832012601864E-2</v>
      </c>
      <c r="J206" s="12">
        <v>3.9684259271362571E-2</v>
      </c>
    </row>
    <row r="207" spans="1:10" x14ac:dyDescent="0.25">
      <c r="A207" s="1">
        <v>35976</v>
      </c>
      <c r="B207" s="13">
        <v>740</v>
      </c>
      <c r="C207" s="13">
        <v>587.41241000000002</v>
      </c>
      <c r="D207" s="2">
        <v>5.44</v>
      </c>
      <c r="E207" s="12">
        <v>5.4400000000000004E-2</v>
      </c>
      <c r="F207" s="12">
        <v>3.1403615321431655E-2</v>
      </c>
      <c r="G207" s="12">
        <v>2.9936047699806734E-2</v>
      </c>
      <c r="H207" s="12">
        <v>5.2358657407156076E-2</v>
      </c>
      <c r="I207" s="12">
        <v>6.5918137923700826E-2</v>
      </c>
      <c r="J207" s="12">
        <v>3.9113213043825659E-2</v>
      </c>
    </row>
    <row r="208" spans="1:10" x14ac:dyDescent="0.25">
      <c r="A208" s="1">
        <v>36068</v>
      </c>
      <c r="B208" s="13">
        <v>743.18182000000002</v>
      </c>
      <c r="C208" s="13">
        <v>594.80758000000003</v>
      </c>
      <c r="D208" s="2">
        <v>4.4400000000000004</v>
      </c>
      <c r="E208" s="12">
        <v>4.4400000000000002E-2</v>
      </c>
      <c r="F208" s="12">
        <v>3.0815758305119401E-2</v>
      </c>
      <c r="G208" s="12">
        <v>2.9861302010957269E-2</v>
      </c>
      <c r="H208" s="12">
        <v>5.1556362846911577E-2</v>
      </c>
      <c r="I208" s="12">
        <v>6.5034836125059919E-2</v>
      </c>
      <c r="J208" s="12">
        <v>3.8386047151814415E-2</v>
      </c>
    </row>
    <row r="209" spans="1:10" x14ac:dyDescent="0.25">
      <c r="A209" s="1">
        <v>36160</v>
      </c>
      <c r="B209" s="13">
        <v>747.27273000000002</v>
      </c>
      <c r="C209" s="13">
        <v>604.37919999999997</v>
      </c>
      <c r="D209" s="2">
        <v>4.6500000000000004</v>
      </c>
      <c r="E209" s="12">
        <v>4.6500000000000007E-2</v>
      </c>
      <c r="F209" s="12">
        <v>3.0108712857078501E-2</v>
      </c>
      <c r="G209" s="12">
        <v>3.0464072602015779E-2</v>
      </c>
      <c r="H209" s="12">
        <v>5.1325633772343282E-2</v>
      </c>
      <c r="I209" s="12">
        <v>6.4803649479474923E-2</v>
      </c>
      <c r="J209" s="12">
        <v>3.814870519378244E-2</v>
      </c>
    </row>
    <row r="210" spans="1:10" x14ac:dyDescent="0.25">
      <c r="A210" s="1">
        <v>36250</v>
      </c>
      <c r="B210" s="13">
        <v>749.09091000000001</v>
      </c>
      <c r="C210" s="13">
        <v>610.05694000000005</v>
      </c>
      <c r="D210" s="2">
        <v>5.25</v>
      </c>
      <c r="E210" s="12">
        <v>5.2499999999999998E-2</v>
      </c>
      <c r="F210" s="12">
        <v>2.8770595243668762E-2</v>
      </c>
      <c r="G210" s="12">
        <v>3.0644259989916156E-2</v>
      </c>
      <c r="H210" s="12">
        <v>4.987074773902371E-2</v>
      </c>
      <c r="I210" s="12">
        <v>6.3213415566852227E-2</v>
      </c>
      <c r="J210" s="12">
        <v>3.6815785863631878E-2</v>
      </c>
    </row>
    <row r="211" spans="1:10" x14ac:dyDescent="0.25">
      <c r="A211" s="1">
        <v>36341</v>
      </c>
      <c r="B211" s="13">
        <v>754.54544999999996</v>
      </c>
      <c r="C211" s="13">
        <v>615.14935000000003</v>
      </c>
      <c r="D211" s="2">
        <v>5.81</v>
      </c>
      <c r="E211" s="12">
        <v>5.8099999999999999E-2</v>
      </c>
      <c r="F211" s="12">
        <v>2.893833933845058E-2</v>
      </c>
      <c r="G211" s="12">
        <v>3.0740394126782755E-2</v>
      </c>
      <c r="H211" s="12">
        <v>5.0178975160683939E-2</v>
      </c>
      <c r="I211" s="12">
        <v>6.355523105904759E-2</v>
      </c>
      <c r="J211" s="12">
        <v>3.7092102655704798E-2</v>
      </c>
    </row>
    <row r="212" spans="1:10" x14ac:dyDescent="0.25">
      <c r="A212" s="1">
        <v>36433</v>
      </c>
      <c r="B212" s="13">
        <v>762.72726999999998</v>
      </c>
      <c r="C212" s="13">
        <v>623.30551000000003</v>
      </c>
      <c r="D212" s="2">
        <v>5.9</v>
      </c>
      <c r="E212" s="12">
        <v>5.9000000000000004E-2</v>
      </c>
      <c r="F212" s="12">
        <v>2.8818725822719715E-2</v>
      </c>
      <c r="G212" s="12">
        <v>3.1895865783880151E-2</v>
      </c>
      <c r="H212" s="12">
        <v>5.12566504928582E-2</v>
      </c>
      <c r="I212" s="12">
        <v>6.4780318801327813E-2</v>
      </c>
      <c r="J212" s="12">
        <v>3.8021169442615826E-2</v>
      </c>
    </row>
    <row r="213" spans="1:10" x14ac:dyDescent="0.25">
      <c r="A213" s="1">
        <v>36525</v>
      </c>
      <c r="B213" s="13">
        <v>767.27273000000002</v>
      </c>
      <c r="C213" s="13">
        <v>633.53188</v>
      </c>
      <c r="D213" s="2">
        <v>6.45</v>
      </c>
      <c r="E213" s="12">
        <v>6.4500000000000002E-2</v>
      </c>
      <c r="F213" s="12">
        <v>2.7574096498649947E-2</v>
      </c>
      <c r="G213" s="12">
        <v>3.245365425432678E-2</v>
      </c>
      <c r="H213" s="12">
        <v>5.0317012202925823E-2</v>
      </c>
      <c r="I213" s="12">
        <v>6.3769415378369582E-2</v>
      </c>
      <c r="J213" s="12">
        <v>3.7140349992468583E-2</v>
      </c>
    </row>
    <row r="214" spans="1:10" x14ac:dyDescent="0.25">
      <c r="A214" s="1">
        <v>36616</v>
      </c>
      <c r="B214" s="13">
        <v>777.27273000000002</v>
      </c>
      <c r="C214" s="13">
        <v>635.83028999999999</v>
      </c>
      <c r="D214" s="2">
        <v>6.03</v>
      </c>
      <c r="E214" s="12">
        <v>6.0299999999999999E-2</v>
      </c>
      <c r="F214" s="12">
        <v>2.7871195383997183E-2</v>
      </c>
      <c r="G214" s="12">
        <v>3.2453471150937885E-2</v>
      </c>
      <c r="H214" s="12">
        <v>5.0682249742310684E-2</v>
      </c>
      <c r="I214" s="12">
        <v>6.417027914952167E-2</v>
      </c>
      <c r="J214" s="12">
        <v>3.7472932288939706E-2</v>
      </c>
    </row>
    <row r="215" spans="1:10" x14ac:dyDescent="0.25">
      <c r="A215" s="1">
        <v>36707</v>
      </c>
      <c r="B215" s="13">
        <v>782.72726999999998</v>
      </c>
      <c r="C215" s="13">
        <v>647.41058999999996</v>
      </c>
      <c r="D215" s="2">
        <v>6.03</v>
      </c>
      <c r="E215" s="12">
        <v>6.0299999999999999E-2</v>
      </c>
      <c r="F215" s="12">
        <v>2.6553827353898773E-2</v>
      </c>
      <c r="G215" s="12">
        <v>3.4249789549775089E-2</v>
      </c>
      <c r="H215" s="12">
        <v>5.0965984568057079E-2</v>
      </c>
      <c r="I215" s="12">
        <v>6.4547414387493451E-2</v>
      </c>
      <c r="J215" s="12">
        <v>3.7650093022159714E-2</v>
      </c>
    </row>
    <row r="216" spans="1:10" x14ac:dyDescent="0.25">
      <c r="A216" s="1">
        <v>36799</v>
      </c>
      <c r="B216" s="13">
        <v>789.09091000000001</v>
      </c>
      <c r="C216" s="13">
        <v>648.07051999999999</v>
      </c>
      <c r="D216" s="2">
        <v>5.8</v>
      </c>
      <c r="E216" s="12">
        <v>5.7999999999999996E-2</v>
      </c>
      <c r="F216" s="12">
        <v>2.6076451273219448E-2</v>
      </c>
      <c r="G216" s="12">
        <v>3.530159225894125E-2</v>
      </c>
      <c r="H216" s="12">
        <v>5.1493722860537647E-2</v>
      </c>
      <c r="I216" s="12">
        <v>6.5165119929575771E-2</v>
      </c>
      <c r="J216" s="12">
        <v>3.8083090304231737E-2</v>
      </c>
    </row>
    <row r="217" spans="1:10" x14ac:dyDescent="0.25">
      <c r="A217" s="1">
        <v>36891</v>
      </c>
      <c r="B217" s="13">
        <v>793.63635999999997</v>
      </c>
      <c r="C217" s="13">
        <v>651.93975</v>
      </c>
      <c r="D217" s="2">
        <v>5.12</v>
      </c>
      <c r="E217" s="12">
        <v>5.1200000000000002E-2</v>
      </c>
      <c r="F217" s="12">
        <v>2.6208091571609193E-2</v>
      </c>
      <c r="G217" s="12">
        <v>3.6404054261722996E-2</v>
      </c>
      <c r="H217" s="12">
        <v>5.2824250150505694E-2</v>
      </c>
      <c r="I217" s="12">
        <v>6.6665788735740014E-2</v>
      </c>
      <c r="J217" s="12">
        <v>3.9244792480987459E-2</v>
      </c>
    </row>
    <row r="218" spans="1:10" x14ac:dyDescent="0.25">
      <c r="A218" s="1">
        <v>36981</v>
      </c>
      <c r="B218" s="13">
        <v>800.45455000000004</v>
      </c>
      <c r="C218" s="13">
        <v>649.80269999999996</v>
      </c>
      <c r="D218" s="2">
        <v>4.93</v>
      </c>
      <c r="E218" s="12">
        <v>4.9299999999999997E-2</v>
      </c>
      <c r="F218" s="12">
        <v>2.6176452802371353E-2</v>
      </c>
      <c r="G218" s="12">
        <v>3.5259456932066113E-2</v>
      </c>
      <c r="H218" s="12">
        <v>5.1572061294906837E-2</v>
      </c>
      <c r="I218" s="12">
        <v>6.5249559601680662E-2</v>
      </c>
      <c r="J218" s="12">
        <v>3.8156327516156746E-2</v>
      </c>
    </row>
    <row r="219" spans="1:10" x14ac:dyDescent="0.25">
      <c r="A219" s="1">
        <v>37072</v>
      </c>
      <c r="B219" s="13">
        <v>807.72726999999998</v>
      </c>
      <c r="C219" s="13">
        <v>653.86072999999999</v>
      </c>
      <c r="D219" s="2">
        <v>5.42</v>
      </c>
      <c r="E219" s="12">
        <v>5.4199999999999998E-2</v>
      </c>
      <c r="F219" s="12">
        <v>2.6352834631233835E-2</v>
      </c>
      <c r="G219" s="12">
        <v>3.5382116362543625E-2</v>
      </c>
      <c r="H219" s="12">
        <v>5.1919029940713859E-2</v>
      </c>
      <c r="I219" s="12">
        <v>6.5634866387218035E-2</v>
      </c>
      <c r="J219" s="12">
        <v>3.8466721840522036E-2</v>
      </c>
    </row>
    <row r="220" spans="1:10" x14ac:dyDescent="0.25">
      <c r="A220" s="1">
        <v>37164</v>
      </c>
      <c r="B220" s="13">
        <v>809.54544999999996</v>
      </c>
      <c r="C220" s="13">
        <v>651.24111000000005</v>
      </c>
      <c r="D220" s="2">
        <v>4.5999999999999996</v>
      </c>
      <c r="E220" s="12">
        <v>4.5999999999999999E-2</v>
      </c>
      <c r="F220" s="12">
        <v>2.5688738608230954E-2</v>
      </c>
      <c r="G220" s="12">
        <v>3.4606508062219099E-2</v>
      </c>
      <c r="H220" s="12">
        <v>5.0280047034076319E-2</v>
      </c>
      <c r="I220" s="12">
        <v>6.3807606795774713E-2</v>
      </c>
      <c r="J220" s="12">
        <v>3.7009374658460242E-2</v>
      </c>
    </row>
    <row r="221" spans="1:10" x14ac:dyDescent="0.25">
      <c r="A221" s="1">
        <v>37256</v>
      </c>
      <c r="B221" s="13">
        <v>806.36364000000003</v>
      </c>
      <c r="C221" s="13">
        <v>653.03056000000004</v>
      </c>
      <c r="D221" s="2">
        <v>5.07</v>
      </c>
      <c r="E221" s="12">
        <v>5.0700000000000002E-2</v>
      </c>
      <c r="F221" s="12">
        <v>2.461957475118548E-2</v>
      </c>
      <c r="G221" s="12">
        <v>3.365950939481821E-2</v>
      </c>
      <c r="H221" s="12">
        <v>4.796115690246544E-2</v>
      </c>
      <c r="I221" s="12">
        <v>6.1227837187882252E-2</v>
      </c>
      <c r="J221" s="12">
        <v>3.4940672364560499E-2</v>
      </c>
    </row>
    <row r="222" spans="1:10" x14ac:dyDescent="0.25">
      <c r="A222" s="1">
        <v>37346</v>
      </c>
      <c r="B222" s="13">
        <v>811.36364000000003</v>
      </c>
      <c r="C222" s="13">
        <v>658.49224000000004</v>
      </c>
      <c r="D222" s="2">
        <v>5.42</v>
      </c>
      <c r="E222" s="12">
        <v>5.4199999999999998E-2</v>
      </c>
      <c r="F222" s="12">
        <v>2.4518980907574317E-2</v>
      </c>
      <c r="G222" s="12">
        <v>3.3405687006166307E-2</v>
      </c>
      <c r="H222" s="12">
        <v>4.7568374742852693E-2</v>
      </c>
      <c r="I222" s="12">
        <v>6.0787448632624898E-2</v>
      </c>
      <c r="J222" s="12">
        <v>3.4594490662156238E-2</v>
      </c>
    </row>
    <row r="223" spans="1:10" x14ac:dyDescent="0.25">
      <c r="A223" s="1">
        <v>37437</v>
      </c>
      <c r="B223" s="13">
        <v>816.36364000000003</v>
      </c>
      <c r="C223" s="13">
        <v>662.52686000000006</v>
      </c>
      <c r="D223" s="2">
        <v>4.8600000000000003</v>
      </c>
      <c r="E223" s="12">
        <v>4.8600000000000004E-2</v>
      </c>
      <c r="F223" s="12">
        <v>2.4419724229409745E-2</v>
      </c>
      <c r="G223" s="12">
        <v>3.3020893848348942E-2</v>
      </c>
      <c r="H223" s="12">
        <v>4.703840828142386E-2</v>
      </c>
      <c r="I223" s="12">
        <v>6.0191700327721885E-2</v>
      </c>
      <c r="J223" s="12">
        <v>3.4129313477419945E-2</v>
      </c>
    </row>
    <row r="224" spans="1:10" x14ac:dyDescent="0.25">
      <c r="A224" s="1">
        <v>37529</v>
      </c>
      <c r="B224" s="13">
        <v>821.81817999999998</v>
      </c>
      <c r="C224" s="13">
        <v>665.22010999999998</v>
      </c>
      <c r="D224" s="2">
        <v>3.63</v>
      </c>
      <c r="E224" s="12">
        <v>3.6299999999999999E-2</v>
      </c>
      <c r="F224" s="12">
        <v>2.4234387375088762E-2</v>
      </c>
      <c r="G224" s="12">
        <v>3.2368471513681385E-2</v>
      </c>
      <c r="H224" s="12">
        <v>4.6118876275861448E-2</v>
      </c>
      <c r="I224" s="12">
        <v>5.9158588772787492E-2</v>
      </c>
      <c r="J224" s="12">
        <v>3.3321507652686294E-2</v>
      </c>
    </row>
    <row r="225" spans="1:10" x14ac:dyDescent="0.25">
      <c r="A225" s="1">
        <v>37621</v>
      </c>
      <c r="B225" s="13">
        <v>826.36364000000003</v>
      </c>
      <c r="C225" s="13">
        <v>666.04236000000003</v>
      </c>
      <c r="D225" s="2">
        <v>3.83</v>
      </c>
      <c r="E225" s="12">
        <v>3.8300000000000001E-2</v>
      </c>
      <c r="F225" s="12">
        <v>2.4082085036153389E-2</v>
      </c>
      <c r="G225" s="12">
        <v>3.2323795470349026E-2</v>
      </c>
      <c r="H225" s="12">
        <v>4.5884187793038642E-2</v>
      </c>
      <c r="I225" s="12">
        <v>5.8899369363225894E-2</v>
      </c>
      <c r="J225" s="12">
        <v>3.3109827073212902E-2</v>
      </c>
    </row>
    <row r="226" spans="1:10" x14ac:dyDescent="0.25">
      <c r="A226" s="1">
        <v>37711</v>
      </c>
      <c r="B226" s="13">
        <v>835.90908999999999</v>
      </c>
      <c r="C226" s="13">
        <v>669.55002000000002</v>
      </c>
      <c r="D226" s="2">
        <v>3.83</v>
      </c>
      <c r="E226" s="12">
        <v>3.8300000000000001E-2</v>
      </c>
      <c r="F226" s="12">
        <v>2.4546183365933949E-2</v>
      </c>
      <c r="G226" s="12">
        <v>3.2266790376174415E-2</v>
      </c>
      <c r="H226" s="12">
        <v>4.639460333884364E-2</v>
      </c>
      <c r="I226" s="12">
        <v>5.9457495995420127E-2</v>
      </c>
      <c r="J226" s="12">
        <v>3.3577172515926498E-2</v>
      </c>
    </row>
    <row r="227" spans="1:10" x14ac:dyDescent="0.25">
      <c r="A227" s="1">
        <v>37802</v>
      </c>
      <c r="B227" s="13">
        <v>832.27273000000002</v>
      </c>
      <c r="C227" s="13">
        <v>675.47969999999998</v>
      </c>
      <c r="D227" s="2">
        <v>3.54</v>
      </c>
      <c r="E227" s="12">
        <v>3.5400000000000001E-2</v>
      </c>
      <c r="F227" s="12">
        <v>2.3604141301797776E-2</v>
      </c>
      <c r="G227" s="12">
        <v>3.2685667900913762E-2</v>
      </c>
      <c r="H227" s="12">
        <v>4.5679901776179851E-2</v>
      </c>
      <c r="I227" s="12">
        <v>5.8688392238523505E-2</v>
      </c>
      <c r="J227" s="12">
        <v>3.2907452726854178E-2</v>
      </c>
    </row>
    <row r="228" spans="1:10" x14ac:dyDescent="0.25">
      <c r="A228" s="1">
        <v>37894</v>
      </c>
      <c r="B228" s="13">
        <v>841.36364000000003</v>
      </c>
      <c r="C228" s="13">
        <v>686.71427000000006</v>
      </c>
      <c r="D228" s="2">
        <v>3.96</v>
      </c>
      <c r="E228" s="12">
        <v>3.9599999999999996E-2</v>
      </c>
      <c r="F228" s="12">
        <v>2.3802555967180172E-2</v>
      </c>
      <c r="G228" s="12">
        <v>3.2994008969766675E-2</v>
      </c>
      <c r="H228" s="12">
        <v>4.6250793347584293E-2</v>
      </c>
      <c r="I228" s="12">
        <v>5.9326261319413244E-2</v>
      </c>
      <c r="J228" s="12">
        <v>3.3413350935427133E-2</v>
      </c>
    </row>
    <row r="229" spans="1:10" x14ac:dyDescent="0.25">
      <c r="A229" s="1">
        <v>37986</v>
      </c>
      <c r="B229" s="13">
        <v>843.18182000000002</v>
      </c>
      <c r="C229" s="13">
        <v>694.68511000000001</v>
      </c>
      <c r="D229" s="2">
        <v>4.2699999999999996</v>
      </c>
      <c r="E229" s="12">
        <v>4.2699999999999995E-2</v>
      </c>
      <c r="F229" s="12">
        <v>2.3465304024363087E-2</v>
      </c>
      <c r="G229" s="12">
        <v>3.3188592891032931E-2</v>
      </c>
      <c r="H229" s="12">
        <v>4.6042232414461509E-2</v>
      </c>
      <c r="I229" s="12">
        <v>5.9104471902129689E-2</v>
      </c>
      <c r="J229" s="12">
        <v>3.3214645967036965E-2</v>
      </c>
    </row>
    <row r="230" spans="1:10" x14ac:dyDescent="0.25">
      <c r="A230" s="1">
        <v>38077</v>
      </c>
      <c r="B230" s="13">
        <v>850.45455000000004</v>
      </c>
      <c r="C230" s="13">
        <v>698.62156000000004</v>
      </c>
      <c r="D230" s="2">
        <v>3.86</v>
      </c>
      <c r="E230" s="12">
        <v>3.8599999999999995E-2</v>
      </c>
      <c r="F230" s="12">
        <v>2.3789241396667826E-2</v>
      </c>
      <c r="G230" s="12">
        <v>3.2381958858788584E-2</v>
      </c>
      <c r="H230" s="12">
        <v>4.5585643308217322E-2</v>
      </c>
      <c r="I230" s="12">
        <v>5.857382651604786E-2</v>
      </c>
      <c r="J230" s="12">
        <v>3.2835352514353475E-2</v>
      </c>
    </row>
    <row r="231" spans="1:10" x14ac:dyDescent="0.25">
      <c r="A231" s="1">
        <v>38168</v>
      </c>
      <c r="B231" s="13">
        <v>858.63635999999997</v>
      </c>
      <c r="C231" s="13">
        <v>704.03553999999997</v>
      </c>
      <c r="D231" s="2">
        <v>4.62</v>
      </c>
      <c r="E231" s="12">
        <v>4.6199999999999998E-2</v>
      </c>
      <c r="F231" s="12">
        <v>2.3804926606268761E-2</v>
      </c>
      <c r="G231" s="12">
        <v>3.2577182731066801E-2</v>
      </c>
      <c r="H231" s="12">
        <v>4.5811873420641386E-2</v>
      </c>
      <c r="I231" s="12">
        <v>5.8829270195742987E-2</v>
      </c>
      <c r="J231" s="12">
        <v>3.3032525911602481E-2</v>
      </c>
    </row>
    <row r="232" spans="1:10" x14ac:dyDescent="0.25">
      <c r="A232" s="1">
        <v>38260</v>
      </c>
      <c r="B232" s="13">
        <v>862.72726999999998</v>
      </c>
      <c r="C232" s="13">
        <v>710.71397999999999</v>
      </c>
      <c r="D232" s="2">
        <v>4.1399999999999997</v>
      </c>
      <c r="E232" s="12">
        <v>4.1399999999999999E-2</v>
      </c>
      <c r="F232" s="12">
        <v>2.3744428616803592E-2</v>
      </c>
      <c r="G232" s="12">
        <v>3.2375916704992402E-2</v>
      </c>
      <c r="H232" s="12">
        <v>4.5524118905960365E-2</v>
      </c>
      <c r="I232" s="12">
        <v>5.8506078678675737E-2</v>
      </c>
      <c r="J232" s="12">
        <v>3.2779603419413036E-2</v>
      </c>
    </row>
    <row r="233" spans="1:10" x14ac:dyDescent="0.25">
      <c r="A233" s="1">
        <v>38352</v>
      </c>
      <c r="B233" s="13">
        <v>871.36364000000003</v>
      </c>
      <c r="C233" s="13">
        <v>717.96474000000001</v>
      </c>
      <c r="D233" s="2">
        <v>4.24</v>
      </c>
      <c r="E233" s="12">
        <v>4.24E-2</v>
      </c>
      <c r="F233" s="12">
        <v>2.4016683178506026E-2</v>
      </c>
      <c r="G233" s="12">
        <v>3.3058425062838959E-2</v>
      </c>
      <c r="H233" s="12">
        <v>4.6582450876171702E-2</v>
      </c>
      <c r="I233" s="12">
        <v>5.9692632366389879E-2</v>
      </c>
      <c r="J233" s="12">
        <v>3.3712436217738603E-2</v>
      </c>
    </row>
    <row r="234" spans="1:10" x14ac:dyDescent="0.25">
      <c r="A234" s="1">
        <v>38442</v>
      </c>
      <c r="B234" s="13">
        <v>877.72726999999998</v>
      </c>
      <c r="C234" s="13">
        <v>725.92957999999999</v>
      </c>
      <c r="D234" s="2">
        <v>4.5</v>
      </c>
      <c r="E234" s="12">
        <v>4.4999999999999998E-2</v>
      </c>
      <c r="F234" s="12">
        <v>2.3952311468351528E-2</v>
      </c>
      <c r="G234" s="12">
        <v>3.3890761255864987E-2</v>
      </c>
      <c r="H234" s="12">
        <v>4.7385550037289267E-2</v>
      </c>
      <c r="I234" s="12">
        <v>6.0604533989312544E-2</v>
      </c>
      <c r="J234" s="12">
        <v>3.4406089199949502E-2</v>
      </c>
    </row>
    <row r="235" spans="1:10" x14ac:dyDescent="0.25">
      <c r="A235" s="1">
        <v>38533</v>
      </c>
      <c r="B235" s="13">
        <v>880.45455000000004</v>
      </c>
      <c r="C235" s="13">
        <v>729.50568999999996</v>
      </c>
      <c r="D235" s="2">
        <v>3.94</v>
      </c>
      <c r="E235" s="12">
        <v>3.9399999999999998E-2</v>
      </c>
      <c r="F235" s="12">
        <v>2.3800749811411226E-2</v>
      </c>
      <c r="G235" s="12">
        <v>3.35230587572517E-2</v>
      </c>
      <c r="H235" s="12">
        <v>4.6809364550722612E-2</v>
      </c>
      <c r="I235" s="12">
        <v>5.99586827541072E-2</v>
      </c>
      <c r="J235" s="12">
        <v>3.389805384545215E-2</v>
      </c>
    </row>
    <row r="236" spans="1:10" x14ac:dyDescent="0.25">
      <c r="A236" s="1">
        <v>38625</v>
      </c>
      <c r="B236" s="13">
        <v>903.63635999999997</v>
      </c>
      <c r="C236" s="13">
        <v>735.22365000000002</v>
      </c>
      <c r="D236" s="2">
        <v>4.34</v>
      </c>
      <c r="E236" s="12">
        <v>4.3400000000000001E-2</v>
      </c>
      <c r="F236" s="12">
        <v>2.5930110066813228E-2</v>
      </c>
      <c r="G236" s="12">
        <v>3.3630520885778781E-2</v>
      </c>
      <c r="H236" s="12">
        <v>4.9542387521105777E-2</v>
      </c>
      <c r="I236" s="12">
        <v>6.2962273653132395E-2</v>
      </c>
      <c r="J236" s="12">
        <v>3.6381802489747303E-2</v>
      </c>
    </row>
    <row r="237" spans="1:10" x14ac:dyDescent="0.25">
      <c r="A237" s="1">
        <v>38717</v>
      </c>
      <c r="B237" s="13">
        <v>900.45455000000004</v>
      </c>
      <c r="C237" s="13">
        <v>739.30794000000003</v>
      </c>
      <c r="D237" s="2">
        <v>4.3899999999999997</v>
      </c>
      <c r="E237" s="12">
        <v>4.3899999999999995E-2</v>
      </c>
      <c r="F237" s="12">
        <v>2.4508128695688525E-2</v>
      </c>
      <c r="G237" s="12">
        <v>3.3431794172084084E-2</v>
      </c>
      <c r="H237" s="12">
        <v>4.7582700118106017E-2</v>
      </c>
      <c r="I237" s="12">
        <v>6.0804126745680413E-2</v>
      </c>
      <c r="J237" s="12">
        <v>3.460635477748851E-2</v>
      </c>
    </row>
    <row r="238" spans="1:10" x14ac:dyDescent="0.25">
      <c r="A238" s="1">
        <v>38807</v>
      </c>
      <c r="B238" s="13">
        <v>907.72726999999998</v>
      </c>
      <c r="C238" s="13">
        <v>749.25446999999997</v>
      </c>
      <c r="D238" s="2">
        <v>4.8600000000000003</v>
      </c>
      <c r="E238" s="12">
        <v>4.8600000000000004E-2</v>
      </c>
      <c r="F238" s="12">
        <v>2.4544689383758866E-2</v>
      </c>
      <c r="G238" s="12">
        <v>3.3103448994330265E-2</v>
      </c>
      <c r="H238" s="12">
        <v>4.7279623876013491E-2</v>
      </c>
      <c r="I238" s="12">
        <v>6.045946946127078E-2</v>
      </c>
      <c r="J238" s="12">
        <v>3.4345225184593778E-2</v>
      </c>
    </row>
    <row r="239" spans="1:10" x14ac:dyDescent="0.25">
      <c r="A239" s="1">
        <v>38898</v>
      </c>
      <c r="B239" s="13">
        <v>917.27273000000002</v>
      </c>
      <c r="C239" s="13">
        <v>751.19318999999996</v>
      </c>
      <c r="D239" s="2">
        <v>5.15</v>
      </c>
      <c r="E239" s="12">
        <v>5.1500000000000004E-2</v>
      </c>
      <c r="F239" s="12">
        <v>2.4964791194267644E-2</v>
      </c>
      <c r="G239" s="12">
        <v>3.2448034719661623E-2</v>
      </c>
      <c r="H239" s="12">
        <v>4.7101609971790512E-2</v>
      </c>
      <c r="I239" s="12">
        <v>6.0240109775855276E-2</v>
      </c>
      <c r="J239" s="12">
        <v>3.4212758079668462E-2</v>
      </c>
    </row>
    <row r="240" spans="1:10" x14ac:dyDescent="0.25">
      <c r="A240" s="1">
        <v>38990</v>
      </c>
      <c r="B240" s="13">
        <v>921.81817999999998</v>
      </c>
      <c r="C240" s="13">
        <v>752.31965000000002</v>
      </c>
      <c r="D240" s="2">
        <v>4.6399999999999997</v>
      </c>
      <c r="E240" s="12">
        <v>4.6399999999999997E-2</v>
      </c>
      <c r="F240" s="12">
        <v>2.4565615683048048E-2</v>
      </c>
      <c r="G240" s="12">
        <v>3.1536608692109169E-2</v>
      </c>
      <c r="H240" s="12">
        <v>4.5644512503784818E-2</v>
      </c>
      <c r="I240" s="12">
        <v>5.8607511602645872E-2</v>
      </c>
      <c r="J240" s="12">
        <v>3.292716956175426E-2</v>
      </c>
    </row>
    <row r="241" spans="1:10" x14ac:dyDescent="0.25">
      <c r="A241" s="1">
        <v>39082</v>
      </c>
      <c r="B241" s="13">
        <v>923.18182000000002</v>
      </c>
      <c r="C241" s="13">
        <v>758.78545999999994</v>
      </c>
      <c r="D241" s="2">
        <v>4.71</v>
      </c>
      <c r="E241" s="12">
        <v>4.7100000000000003E-2</v>
      </c>
      <c r="F241" s="12">
        <v>2.4267315888353069E-2</v>
      </c>
      <c r="G241" s="12">
        <v>3.1755738090629926E-2</v>
      </c>
      <c r="H241" s="12">
        <v>4.5509880918741988E-2</v>
      </c>
      <c r="I241" s="12">
        <v>5.8467762158032559E-2</v>
      </c>
      <c r="J241" s="12">
        <v>3.2794672838334982E-2</v>
      </c>
    </row>
    <row r="242" spans="1:10" x14ac:dyDescent="0.25">
      <c r="A242" s="1">
        <v>39172</v>
      </c>
      <c r="B242" s="13">
        <v>933.12726999999995</v>
      </c>
      <c r="C242" s="13">
        <v>761.06814999999995</v>
      </c>
      <c r="D242" s="2">
        <v>4.6500000000000004</v>
      </c>
      <c r="E242" s="12">
        <v>4.6500000000000007E-2</v>
      </c>
      <c r="F242" s="12">
        <v>2.5109138104345785E-2</v>
      </c>
      <c r="G242" s="12">
        <v>3.0362652256364031E-2</v>
      </c>
      <c r="H242" s="12">
        <v>4.5068651260091186E-2</v>
      </c>
      <c r="I242" s="12">
        <v>5.7932519148503649E-2</v>
      </c>
      <c r="J242" s="12">
        <v>3.2455874752722186E-2</v>
      </c>
    </row>
    <row r="243" spans="1:10" x14ac:dyDescent="0.25">
      <c r="A243" s="1">
        <v>39263</v>
      </c>
      <c r="B243" s="13">
        <v>941.97272999999996</v>
      </c>
      <c r="C243" s="13">
        <v>765.72407999999996</v>
      </c>
      <c r="D243" s="2">
        <v>5.03</v>
      </c>
      <c r="E243" s="12">
        <v>5.0300000000000004E-2</v>
      </c>
      <c r="F243" s="12">
        <v>2.5438449371281591E-2</v>
      </c>
      <c r="G243" s="12">
        <v>2.9712759854222615E-2</v>
      </c>
      <c r="H243" s="12">
        <v>4.4784818172152324E-2</v>
      </c>
      <c r="I243" s="12">
        <v>5.7597218476297278E-2</v>
      </c>
      <c r="J243" s="12">
        <v>3.2226802361720194E-2</v>
      </c>
    </row>
    <row r="244" spans="1:10" x14ac:dyDescent="0.25">
      <c r="A244" s="1">
        <v>39355</v>
      </c>
      <c r="B244" s="13">
        <v>947.94091000000003</v>
      </c>
      <c r="C244" s="13">
        <v>770.13485000000003</v>
      </c>
      <c r="D244" s="2">
        <v>4.59</v>
      </c>
      <c r="E244" s="12">
        <v>4.5899999999999996E-2</v>
      </c>
      <c r="F244" s="12">
        <v>2.5705165678406416E-2</v>
      </c>
      <c r="G244" s="12">
        <v>2.9428740815878873E-2</v>
      </c>
      <c r="H244" s="12">
        <v>4.4811819049271492E-2</v>
      </c>
      <c r="I244" s="12">
        <v>5.7616462644903312E-2</v>
      </c>
      <c r="J244" s="12">
        <v>3.226422711042376E-2</v>
      </c>
    </row>
    <row r="245" spans="1:10" x14ac:dyDescent="0.25">
      <c r="A245" s="1">
        <v>39447</v>
      </c>
      <c r="B245" s="13">
        <v>961.11364000000003</v>
      </c>
      <c r="C245" s="13">
        <v>774.97311999999999</v>
      </c>
      <c r="D245" s="2">
        <v>4.04</v>
      </c>
      <c r="E245" s="12">
        <v>4.0399999999999998E-2</v>
      </c>
      <c r="F245" s="12">
        <v>2.699479019990747E-2</v>
      </c>
      <c r="G245" s="12">
        <v>2.9045372083077226E-2</v>
      </c>
      <c r="H245" s="12">
        <v>4.5991686353948041E-2</v>
      </c>
      <c r="I245" s="12">
        <v>5.889741326956776E-2</v>
      </c>
      <c r="J245" s="12">
        <v>3.3355907340327423E-2</v>
      </c>
    </row>
    <row r="246" spans="1:10" x14ac:dyDescent="0.25">
      <c r="A246" s="1">
        <v>39538</v>
      </c>
      <c r="B246" s="13">
        <v>970.21817999999996</v>
      </c>
      <c r="C246" s="13">
        <v>771.66580999999996</v>
      </c>
      <c r="D246" s="2">
        <v>3.45</v>
      </c>
      <c r="E246" s="12">
        <v>3.4500000000000003E-2</v>
      </c>
      <c r="F246" s="12">
        <v>2.7457268597890438E-2</v>
      </c>
      <c r="G246" s="12">
        <v>2.7658015784493895E-2</v>
      </c>
      <c r="H246" s="12">
        <v>4.5089937106968764E-2</v>
      </c>
      <c r="I246" s="12">
        <v>5.7856931548544759E-2</v>
      </c>
      <c r="J246" s="12">
        <v>3.2597515351371675E-2</v>
      </c>
    </row>
    <row r="247" spans="1:10" x14ac:dyDescent="0.25">
      <c r="A247" s="1">
        <v>39629</v>
      </c>
      <c r="B247" s="13">
        <v>988.46817999999996</v>
      </c>
      <c r="C247" s="13">
        <v>776.26053000000002</v>
      </c>
      <c r="D247" s="2">
        <v>3.99</v>
      </c>
      <c r="E247" s="12">
        <v>3.9900000000000005E-2</v>
      </c>
      <c r="F247" s="12">
        <v>2.8932207388647546E-2</v>
      </c>
      <c r="G247" s="12">
        <v>2.6982636721931019E-2</v>
      </c>
      <c r="H247" s="12">
        <v>4.6188210013283368E-2</v>
      </c>
      <c r="I247" s="12">
        <v>5.9037644040991412E-2</v>
      </c>
      <c r="J247" s="12">
        <v>3.3628098059461792E-2</v>
      </c>
    </row>
    <row r="248" spans="1:10" x14ac:dyDescent="0.25">
      <c r="A248" s="1">
        <v>39721</v>
      </c>
      <c r="B248" s="13">
        <v>994.89544999999998</v>
      </c>
      <c r="C248" s="13">
        <v>772.18314999999996</v>
      </c>
      <c r="D248" s="2">
        <v>3.85</v>
      </c>
      <c r="E248" s="12">
        <v>3.85E-2</v>
      </c>
      <c r="F248" s="12">
        <v>2.9034252773746605E-2</v>
      </c>
      <c r="G248" s="12">
        <v>2.4804635314633172E-2</v>
      </c>
      <c r="H248" s="12">
        <v>4.4005044345219485E-2</v>
      </c>
      <c r="I248" s="12">
        <v>5.6561803622117733E-2</v>
      </c>
      <c r="J248" s="12">
        <v>3.1738627596058722E-2</v>
      </c>
    </row>
    <row r="249" spans="1:10" x14ac:dyDescent="0.25">
      <c r="A249" s="1">
        <v>39813</v>
      </c>
      <c r="B249" s="13">
        <v>960.9</v>
      </c>
      <c r="C249" s="13">
        <v>755.27985999999999</v>
      </c>
      <c r="D249" s="2">
        <v>2.25</v>
      </c>
      <c r="E249" s="12">
        <v>2.2499999999999999E-2</v>
      </c>
      <c r="F249" s="12">
        <v>2.5213618733118448E-2</v>
      </c>
      <c r="G249" s="12">
        <v>2.1583225631956582E-2</v>
      </c>
      <c r="H249" s="12">
        <v>3.5890970211609668E-2</v>
      </c>
      <c r="I249" s="12">
        <v>4.7538256048057802E-2</v>
      </c>
      <c r="J249" s="12">
        <v>2.4495820562492717E-2</v>
      </c>
    </row>
    <row r="250" spans="1:10" x14ac:dyDescent="0.25">
      <c r="A250" s="1">
        <v>39903</v>
      </c>
      <c r="B250" s="13">
        <v>965.88635999999997</v>
      </c>
      <c r="C250" s="13">
        <v>746.70838000000003</v>
      </c>
      <c r="D250" s="2">
        <v>2.71</v>
      </c>
      <c r="E250" s="12">
        <v>2.7099999999999999E-2</v>
      </c>
      <c r="F250" s="12">
        <v>2.5000466034286184E-2</v>
      </c>
      <c r="G250" s="12">
        <v>1.9569993780852446E-2</v>
      </c>
      <c r="H250" s="12">
        <v>3.3494766629875605E-2</v>
      </c>
      <c r="I250" s="12">
        <v>4.4834621683309282E-2</v>
      </c>
      <c r="J250" s="12">
        <v>2.240491623678478E-2</v>
      </c>
    </row>
    <row r="251" spans="1:10" x14ac:dyDescent="0.25">
      <c r="A251" s="1">
        <v>39994</v>
      </c>
      <c r="B251" s="13">
        <v>976.31817999999998</v>
      </c>
      <c r="C251" s="13">
        <v>745.37437999999997</v>
      </c>
      <c r="D251" s="2">
        <v>3.53</v>
      </c>
      <c r="E251" s="12">
        <v>3.5299999999999998E-2</v>
      </c>
      <c r="F251" s="12">
        <v>2.4996093567701161E-2</v>
      </c>
      <c r="G251" s="12">
        <v>1.804587725898843E-2</v>
      </c>
      <c r="H251" s="12">
        <v>3.187382498280017E-2</v>
      </c>
      <c r="I251" s="12">
        <v>4.2999779027182682E-2</v>
      </c>
      <c r="J251" s="12">
        <v>2.0997831874094663E-2</v>
      </c>
    </row>
    <row r="252" spans="1:10" x14ac:dyDescent="0.25">
      <c r="A252" s="1">
        <v>40086</v>
      </c>
      <c r="B252" s="13">
        <v>981.18636000000004</v>
      </c>
      <c r="C252" s="13">
        <v>747.99207999999999</v>
      </c>
      <c r="D252" s="2">
        <v>3.31</v>
      </c>
      <c r="E252" s="12">
        <v>3.3099999999999997E-2</v>
      </c>
      <c r="F252" s="12">
        <v>2.4896886772842297E-2</v>
      </c>
      <c r="G252" s="12">
        <v>1.6746889719442049E-2</v>
      </c>
      <c r="H252" s="12">
        <v>3.0374873833204603E-2</v>
      </c>
      <c r="I252" s="12">
        <v>4.1307064806667564E-2</v>
      </c>
      <c r="J252" s="12">
        <v>1.9691651727470057E-2</v>
      </c>
    </row>
    <row r="253" spans="1:10" x14ac:dyDescent="0.25">
      <c r="A253" s="1">
        <v>40178</v>
      </c>
      <c r="B253" s="13">
        <v>987.94091000000003</v>
      </c>
      <c r="C253" s="13">
        <v>756.07722999999999</v>
      </c>
      <c r="D253" s="2">
        <v>3.85</v>
      </c>
      <c r="E253" s="12">
        <v>3.85E-2</v>
      </c>
      <c r="F253" s="12">
        <v>2.4273068538867015E-2</v>
      </c>
      <c r="G253" s="12">
        <v>1.7472065489851918E-2</v>
      </c>
      <c r="H253" s="12">
        <v>3.0376263722049466E-2</v>
      </c>
      <c r="I253" s="12">
        <v>4.1335121115292771E-2</v>
      </c>
      <c r="J253" s="12">
        <v>1.9660137014194824E-2</v>
      </c>
    </row>
    <row r="254" spans="1:10" x14ac:dyDescent="0.25">
      <c r="A254" s="1">
        <v>40268</v>
      </c>
      <c r="B254" s="13">
        <v>987.96817999999996</v>
      </c>
      <c r="C254" s="13">
        <v>759.74042999999995</v>
      </c>
      <c r="D254" s="2">
        <v>3.84</v>
      </c>
      <c r="E254" s="12">
        <v>3.8399999999999997E-2</v>
      </c>
      <c r="F254" s="12">
        <v>2.3559867127644019E-2</v>
      </c>
      <c r="G254" s="12">
        <v>1.6128292811826039E-2</v>
      </c>
      <c r="H254" s="12">
        <v>2.8074626947537745E-2</v>
      </c>
      <c r="I254" s="12">
        <v>3.8759771996510671E-2</v>
      </c>
      <c r="J254" s="12">
        <v>1.7625080569841262E-2</v>
      </c>
    </row>
    <row r="255" spans="1:10" x14ac:dyDescent="0.25">
      <c r="A255" s="1">
        <v>40359</v>
      </c>
      <c r="B255" s="13">
        <v>987.26818000000003</v>
      </c>
      <c r="C255" s="13">
        <v>767.09157000000005</v>
      </c>
      <c r="D255" s="2">
        <v>2.97</v>
      </c>
      <c r="E255" s="12">
        <v>2.9700000000000001E-2</v>
      </c>
      <c r="F255" s="12">
        <v>2.2658917992481653E-2</v>
      </c>
      <c r="G255" s="12">
        <v>1.7003609665696473E-2</v>
      </c>
      <c r="H255" s="12">
        <v>2.7894295376390699E-2</v>
      </c>
      <c r="I255" s="12">
        <v>3.8593870888685995E-2</v>
      </c>
      <c r="J255" s="12">
        <v>1.742130904402021E-2</v>
      </c>
    </row>
    <row r="256" spans="1:10" x14ac:dyDescent="0.25">
      <c r="A256" s="1">
        <v>40451</v>
      </c>
      <c r="B256" s="13">
        <v>992.15908999999999</v>
      </c>
      <c r="C256" s="13">
        <v>773.00649999999996</v>
      </c>
      <c r="D256" s="2">
        <v>2.5299999999999998</v>
      </c>
      <c r="E256" s="12">
        <v>2.53E-2</v>
      </c>
      <c r="F256" s="12">
        <v>2.2576895567012034E-2</v>
      </c>
      <c r="G256" s="12">
        <v>1.7179428559610743E-2</v>
      </c>
      <c r="H256" s="12">
        <v>2.7979775820612191E-2</v>
      </c>
      <c r="I256" s="12">
        <v>3.8694123286999137E-2</v>
      </c>
      <c r="J256" s="12">
        <v>1.749119730989537E-2</v>
      </c>
    </row>
    <row r="257" spans="1:10" x14ac:dyDescent="0.25">
      <c r="A257" s="1">
        <v>40543</v>
      </c>
      <c r="B257" s="13">
        <v>1002.14545</v>
      </c>
      <c r="C257" s="13">
        <v>777.06564000000003</v>
      </c>
      <c r="D257" s="2">
        <v>3.3</v>
      </c>
      <c r="E257" s="12">
        <v>3.3000000000000002E-2</v>
      </c>
      <c r="F257" s="12">
        <v>2.2726262115694729E-2</v>
      </c>
      <c r="G257" s="12">
        <v>1.8046510014073869E-2</v>
      </c>
      <c r="H257" s="12">
        <v>2.9082603017222822E-2</v>
      </c>
      <c r="I257" s="12">
        <v>3.9936265873076526E-2</v>
      </c>
      <c r="J257" s="12">
        <v>1.8456202782526059E-2</v>
      </c>
    </row>
    <row r="258" spans="1:10" x14ac:dyDescent="0.25">
      <c r="A258" s="1">
        <v>40633</v>
      </c>
      <c r="B258" s="13">
        <v>1013.84545</v>
      </c>
      <c r="C258" s="13">
        <v>775.22239999999999</v>
      </c>
      <c r="D258" s="2">
        <v>3.47</v>
      </c>
      <c r="E258" s="12">
        <v>3.4700000000000002E-2</v>
      </c>
      <c r="F258" s="12">
        <v>2.2988381062386321E-2</v>
      </c>
      <c r="G258" s="12">
        <v>1.7171318676372893E-2</v>
      </c>
      <c r="H258" s="12">
        <v>2.8477306503690448E-2</v>
      </c>
      <c r="I258" s="12">
        <v>3.9239896845869003E-2</v>
      </c>
      <c r="J258" s="12">
        <v>1.7944599972135742E-2</v>
      </c>
    </row>
    <row r="259" spans="1:10" x14ac:dyDescent="0.25">
      <c r="A259" s="1">
        <v>40724</v>
      </c>
      <c r="B259" s="13">
        <v>1021.84545</v>
      </c>
      <c r="C259" s="13">
        <v>780.46741999999995</v>
      </c>
      <c r="D259" s="2">
        <v>3.18</v>
      </c>
      <c r="E259" s="12">
        <v>3.1800000000000002E-2</v>
      </c>
      <c r="F259" s="12">
        <v>2.3562574376787992E-2</v>
      </c>
      <c r="G259" s="12">
        <v>1.8266127053601089E-2</v>
      </c>
      <c r="H259" s="12">
        <v>3.0344061160266386E-2</v>
      </c>
      <c r="I259" s="12">
        <v>4.1328827872985099E-2</v>
      </c>
      <c r="J259" s="12">
        <v>1.9594920191315559E-2</v>
      </c>
    </row>
    <row r="260" spans="1:10" x14ac:dyDescent="0.25">
      <c r="A260" s="1">
        <v>40816</v>
      </c>
      <c r="B260" s="13">
        <v>1029.9863600000001</v>
      </c>
      <c r="C260" s="13">
        <v>780.29327000000001</v>
      </c>
      <c r="D260" s="2">
        <v>1.92</v>
      </c>
      <c r="E260" s="12">
        <v>1.9199999999999998E-2</v>
      </c>
      <c r="F260" s="12">
        <v>2.4778614225217765E-2</v>
      </c>
      <c r="G260" s="12">
        <v>1.7964037479007544E-2</v>
      </c>
      <c r="H260" s="12">
        <v>3.1519575224765853E-2</v>
      </c>
      <c r="I260" s="12">
        <v>4.2607974178853036E-2</v>
      </c>
      <c r="J260" s="12">
        <v>2.0678962412930841E-2</v>
      </c>
    </row>
    <row r="261" spans="1:10" x14ac:dyDescent="0.25">
      <c r="A261" s="1">
        <v>40908</v>
      </c>
      <c r="B261" s="13">
        <v>1032.8318200000001</v>
      </c>
      <c r="C261" s="13">
        <v>789.05634999999995</v>
      </c>
      <c r="D261" s="2">
        <v>1.89</v>
      </c>
      <c r="E261" s="12">
        <v>1.89E-2</v>
      </c>
      <c r="F261" s="12">
        <v>2.4427921093386207E-2</v>
      </c>
      <c r="G261" s="12">
        <v>1.8253087908356447E-2</v>
      </c>
      <c r="H261" s="12">
        <v>3.1394616127722874E-2</v>
      </c>
      <c r="I261" s="12">
        <v>4.2481398966099114E-2</v>
      </c>
      <c r="J261" s="12">
        <v>2.0552112500280491E-2</v>
      </c>
    </row>
    <row r="262" spans="1:10" x14ac:dyDescent="0.25">
      <c r="A262" s="1">
        <v>40999</v>
      </c>
      <c r="B262" s="13">
        <v>1040.0318199999999</v>
      </c>
      <c r="C262" s="13">
        <v>795.67330000000004</v>
      </c>
      <c r="D262" s="2">
        <v>2.23</v>
      </c>
      <c r="E262" s="12">
        <v>2.23E-2</v>
      </c>
      <c r="F262" s="12">
        <v>2.4510225370467653E-2</v>
      </c>
      <c r="G262" s="12">
        <v>1.8481464199795683E-2</v>
      </c>
      <c r="H262" s="12">
        <v>3.1737929257458636E-2</v>
      </c>
      <c r="I262" s="12">
        <v>4.2866561289886147E-2</v>
      </c>
      <c r="J262" s="12">
        <v>2.0854399478735807E-2</v>
      </c>
    </row>
    <row r="263" spans="1:10" x14ac:dyDescent="0.25">
      <c r="A263" s="1">
        <v>41090</v>
      </c>
      <c r="B263" s="13">
        <v>1038.7454499999999</v>
      </c>
      <c r="C263" s="13">
        <v>799.22466999999995</v>
      </c>
      <c r="D263" s="2">
        <v>1.67</v>
      </c>
      <c r="E263" s="12">
        <v>1.67E-2</v>
      </c>
      <c r="F263" s="12">
        <v>2.3701498501753848E-2</v>
      </c>
      <c r="G263" s="12">
        <v>1.8521852152725726E-2</v>
      </c>
      <c r="H263" s="12">
        <v>3.0786006439046502E-2</v>
      </c>
      <c r="I263" s="12">
        <v>4.1823245560638565E-2</v>
      </c>
      <c r="J263" s="12">
        <v>1.9985782302471982E-2</v>
      </c>
    </row>
    <row r="264" spans="1:10" x14ac:dyDescent="0.25">
      <c r="A264" s="1">
        <v>41182</v>
      </c>
      <c r="B264" s="13">
        <v>1050.06818</v>
      </c>
      <c r="C264" s="13">
        <v>800.37577999999996</v>
      </c>
      <c r="D264" s="2">
        <v>1.65</v>
      </c>
      <c r="E264" s="12">
        <v>1.6500000000000001E-2</v>
      </c>
      <c r="F264" s="12">
        <v>2.4246833142175905E-2</v>
      </c>
      <c r="G264" s="12">
        <v>1.8542625464560203E-2</v>
      </c>
      <c r="H264" s="12">
        <v>3.1478787757310181E-2</v>
      </c>
      <c r="I264" s="12">
        <v>4.258437529940972E-2</v>
      </c>
      <c r="J264" s="12">
        <v>2.0615668546632406E-2</v>
      </c>
    </row>
    <row r="265" spans="1:10" x14ac:dyDescent="0.25">
      <c r="A265" s="1">
        <v>41274</v>
      </c>
      <c r="B265" s="13">
        <v>1051.0045500000001</v>
      </c>
      <c r="C265" s="13">
        <v>801.30133999999998</v>
      </c>
      <c r="D265" s="2">
        <v>1.78</v>
      </c>
      <c r="E265" s="12">
        <v>1.78E-2</v>
      </c>
      <c r="F265" s="12">
        <v>2.3162359630305884E-2</v>
      </c>
      <c r="G265" s="12">
        <v>1.8125427868247002E-2</v>
      </c>
      <c r="H265" s="12">
        <v>2.9702655885618063E-2</v>
      </c>
      <c r="I265" s="12">
        <v>4.0619698942809347E-2</v>
      </c>
      <c r="J265" s="12">
        <v>1.9017236424729838E-2</v>
      </c>
    </row>
    <row r="266" spans="1:10" x14ac:dyDescent="0.25">
      <c r="A266" s="1">
        <v>41364</v>
      </c>
      <c r="B266" s="13">
        <v>1055.82727</v>
      </c>
      <c r="C266" s="13">
        <v>809.20666000000006</v>
      </c>
      <c r="D266" s="2">
        <v>1.87</v>
      </c>
      <c r="E266" s="12">
        <v>1.8700000000000001E-2</v>
      </c>
      <c r="F266" s="12">
        <v>2.4077256244206646E-2</v>
      </c>
      <c r="G266" s="12">
        <v>1.8227247968250371E-2</v>
      </c>
      <c r="H266" s="12">
        <v>3.0935908026719573E-2</v>
      </c>
      <c r="I266" s="12">
        <v>4.1976993491579413E-2</v>
      </c>
      <c r="J266" s="12">
        <v>2.0135595124301794E-2</v>
      </c>
    </row>
    <row r="267" spans="1:10" x14ac:dyDescent="0.25">
      <c r="A267" s="1">
        <v>41455</v>
      </c>
      <c r="B267" s="13">
        <v>1056.56818</v>
      </c>
      <c r="C267" s="13">
        <v>811.37239</v>
      </c>
      <c r="D267" s="2">
        <v>2.52</v>
      </c>
      <c r="E267" s="12">
        <v>2.52E-2</v>
      </c>
      <c r="F267" s="12">
        <v>2.3037088778849357E-2</v>
      </c>
      <c r="G267" s="12">
        <v>1.6820785404217498E-2</v>
      </c>
      <c r="H267" s="12">
        <v>2.816565172645526E-2</v>
      </c>
      <c r="I267" s="12">
        <v>3.8885012336507631E-2</v>
      </c>
      <c r="J267" s="12">
        <v>1.7676662004191383E-2</v>
      </c>
    </row>
    <row r="268" spans="1:10" x14ac:dyDescent="0.25">
      <c r="A268" s="1">
        <v>41547</v>
      </c>
      <c r="B268" s="13">
        <v>1061.5636400000001</v>
      </c>
      <c r="C268" s="13">
        <v>818.28035999999997</v>
      </c>
      <c r="D268" s="2">
        <v>2.64</v>
      </c>
      <c r="E268" s="12">
        <v>2.64E-2</v>
      </c>
      <c r="F268" s="12">
        <v>2.3298835925662287E-2</v>
      </c>
      <c r="G268" s="12">
        <v>1.650943434782981E-2</v>
      </c>
      <c r="H268" s="12">
        <v>2.8157568597264215E-2</v>
      </c>
      <c r="I268" s="12">
        <v>3.8864749717039855E-2</v>
      </c>
      <c r="J268" s="12">
        <v>1.7683375836745185E-2</v>
      </c>
    </row>
    <row r="269" spans="1:10" x14ac:dyDescent="0.25">
      <c r="A269" s="1">
        <v>41639</v>
      </c>
      <c r="B269" s="13">
        <v>1066.90455</v>
      </c>
      <c r="C269" s="13">
        <v>825.41364999999996</v>
      </c>
      <c r="D269" s="2">
        <v>3.04</v>
      </c>
      <c r="E269" s="12">
        <v>3.04E-2</v>
      </c>
      <c r="F269" s="12">
        <v>2.2933604332667334E-2</v>
      </c>
      <c r="G269" s="12">
        <v>1.6817392722934921E-2</v>
      </c>
      <c r="H269" s="12">
        <v>2.8034769615491843E-2</v>
      </c>
      <c r="I269" s="12">
        <v>3.8741237116622806E-2</v>
      </c>
      <c r="J269" s="12">
        <v>1.7557638157687547E-2</v>
      </c>
    </row>
    <row r="270" spans="1:10" x14ac:dyDescent="0.25">
      <c r="A270" s="1">
        <v>41729</v>
      </c>
      <c r="B270" s="13">
        <v>1072.85455</v>
      </c>
      <c r="C270" s="13">
        <v>822.56518000000005</v>
      </c>
      <c r="D270" s="2">
        <v>2.73</v>
      </c>
      <c r="E270" s="12">
        <v>2.7300000000000001E-2</v>
      </c>
      <c r="F270" s="12">
        <v>2.2523168749689848E-2</v>
      </c>
      <c r="G270" s="12">
        <v>1.5681574173529889E-2</v>
      </c>
      <c r="H270" s="12">
        <v>2.6325966186060198E-2</v>
      </c>
      <c r="I270" s="12">
        <v>3.682416682031716E-2</v>
      </c>
      <c r="J270" s="12">
        <v>1.6052997239300131E-2</v>
      </c>
    </row>
    <row r="271" spans="1:10" x14ac:dyDescent="0.25">
      <c r="A271" s="1">
        <v>41820</v>
      </c>
      <c r="B271" s="13">
        <v>1078.3227300000001</v>
      </c>
      <c r="C271" s="13">
        <v>833.19142999999997</v>
      </c>
      <c r="D271" s="2">
        <v>2.5299999999999998</v>
      </c>
      <c r="E271" s="12">
        <v>2.53E-2</v>
      </c>
      <c r="F271" s="12">
        <v>2.2556993708704676E-2</v>
      </c>
      <c r="G271" s="12">
        <v>1.6026402295705955E-2</v>
      </c>
      <c r="H271" s="12">
        <v>2.6733088695155064E-2</v>
      </c>
      <c r="I271" s="12">
        <v>3.7283624261598459E-2</v>
      </c>
      <c r="J271" s="12">
        <v>1.6408123065798721E-2</v>
      </c>
    </row>
    <row r="272" spans="1:10" x14ac:dyDescent="0.25">
      <c r="A272" s="1">
        <v>41912</v>
      </c>
      <c r="B272" s="13">
        <v>1079.44091</v>
      </c>
      <c r="C272" s="13">
        <v>843.31796999999995</v>
      </c>
      <c r="D272" s="2">
        <v>2.52</v>
      </c>
      <c r="E272" s="12">
        <v>2.52E-2</v>
      </c>
      <c r="F272" s="12">
        <v>2.1644835527793393E-2</v>
      </c>
      <c r="G272" s="12">
        <v>1.6222541040909366E-2</v>
      </c>
      <c r="H272" s="12">
        <v>2.5819041202549801E-2</v>
      </c>
      <c r="I272" s="12">
        <v>3.6287577211612319E-2</v>
      </c>
      <c r="J272" s="12">
        <v>1.5566953548765219E-2</v>
      </c>
    </row>
    <row r="273" spans="1:10" x14ac:dyDescent="0.25">
      <c r="A273" s="1">
        <v>42004</v>
      </c>
      <c r="B273" s="13">
        <v>1073.87273</v>
      </c>
      <c r="C273" s="13">
        <v>847.5829</v>
      </c>
      <c r="D273" s="2">
        <v>2.17</v>
      </c>
      <c r="E273" s="12">
        <v>2.1700000000000001E-2</v>
      </c>
      <c r="F273" s="12">
        <v>2.0373855166936794E-2</v>
      </c>
      <c r="G273" s="12">
        <v>1.5614211412677381E-2</v>
      </c>
      <c r="H273" s="12">
        <v>2.3610905952770284E-2</v>
      </c>
      <c r="I273" s="12">
        <v>3.3841758170577531E-2</v>
      </c>
      <c r="J273" s="12">
        <v>1.3583792286632406E-2</v>
      </c>
    </row>
    <row r="274" spans="1:10" x14ac:dyDescent="0.25">
      <c r="A274" s="1">
        <v>42094</v>
      </c>
      <c r="B274" s="13">
        <v>1072.6181799999999</v>
      </c>
      <c r="C274" s="13">
        <v>855.21525999999994</v>
      </c>
      <c r="D274" s="2">
        <v>1.94</v>
      </c>
      <c r="E274" s="12">
        <v>1.9400000000000001E-2</v>
      </c>
      <c r="F274" s="12">
        <v>1.993811385755051E-2</v>
      </c>
      <c r="G274" s="12">
        <v>1.6025658791616104E-2</v>
      </c>
      <c r="H274" s="12">
        <v>2.3511078363900196E-2</v>
      </c>
      <c r="I274" s="12">
        <v>3.3747244257632515E-2</v>
      </c>
      <c r="J274" s="12">
        <v>1.3474293608743391E-2</v>
      </c>
    </row>
    <row r="275" spans="1:10" x14ac:dyDescent="0.25">
      <c r="A275" s="1">
        <v>42185</v>
      </c>
      <c r="B275" s="13">
        <v>1080.25909</v>
      </c>
      <c r="C275" s="13">
        <v>860.51251000000002</v>
      </c>
      <c r="D275" s="2">
        <v>2.35</v>
      </c>
      <c r="E275" s="12">
        <v>2.35E-2</v>
      </c>
      <c r="F275" s="12">
        <v>1.8013232598097284E-2</v>
      </c>
      <c r="G275" s="12">
        <v>1.5859793892489149E-2</v>
      </c>
      <c r="H275" s="12">
        <v>2.0967657621698155E-2</v>
      </c>
      <c r="I275" s="12">
        <v>3.0949616678418314E-2</v>
      </c>
      <c r="J275" s="12">
        <v>1.1165830890958978E-2</v>
      </c>
    </row>
    <row r="276" spans="1:10" x14ac:dyDescent="0.25">
      <c r="A276" s="1">
        <v>42277</v>
      </c>
      <c r="B276" s="13">
        <v>1079.5363600000001</v>
      </c>
      <c r="C276" s="13">
        <v>863.95667000000003</v>
      </c>
      <c r="D276" s="2">
        <v>2.06</v>
      </c>
      <c r="E276" s="12">
        <v>2.06E-2</v>
      </c>
      <c r="F276" s="12">
        <v>1.8304229854980925E-2</v>
      </c>
      <c r="G276" s="12">
        <v>1.5702822132044991E-2</v>
      </c>
      <c r="H276" s="12">
        <v>2.1159194181594228E-2</v>
      </c>
      <c r="I276" s="12">
        <v>3.1154096862678234E-2</v>
      </c>
      <c r="J276" s="12">
        <v>1.1347333799060031E-2</v>
      </c>
    </row>
    <row r="277" spans="1:10" x14ac:dyDescent="0.25">
      <c r="A277" s="1">
        <v>42369</v>
      </c>
      <c r="B277" s="13">
        <v>1080.73182</v>
      </c>
      <c r="C277" s="13">
        <v>865.55048999999997</v>
      </c>
      <c r="D277" s="2">
        <v>2.27</v>
      </c>
      <c r="E277" s="12">
        <v>2.2700000000000001E-2</v>
      </c>
      <c r="F277" s="12">
        <v>1.7598025417333574E-2</v>
      </c>
      <c r="G277" s="12">
        <v>1.4533299901463348E-2</v>
      </c>
      <c r="H277" s="12">
        <v>1.9050869158871445E-2</v>
      </c>
      <c r="I277" s="12">
        <v>2.8797294195156344E-2</v>
      </c>
      <c r="J277" s="12">
        <v>9.4804243767598849E-3</v>
      </c>
    </row>
    <row r="278" spans="1:10" x14ac:dyDescent="0.25">
      <c r="A278" s="1">
        <v>42460</v>
      </c>
      <c r="B278" s="13">
        <v>1082.18182</v>
      </c>
      <c r="C278" s="13">
        <v>870.56651999999997</v>
      </c>
      <c r="D278" s="2">
        <v>1.78</v>
      </c>
      <c r="E278" s="12">
        <v>1.78E-2</v>
      </c>
      <c r="F278" s="12">
        <v>1.6670390003682645E-2</v>
      </c>
      <c r="G278" s="12">
        <v>1.485742127698142E-2</v>
      </c>
      <c r="H278" s="12">
        <v>1.8253446258129958E-2</v>
      </c>
      <c r="I278" s="12">
        <v>2.7933932037349278E-2</v>
      </c>
      <c r="J278" s="12">
        <v>8.7396643789474752E-3</v>
      </c>
    </row>
    <row r="279" spans="1:10" x14ac:dyDescent="0.25">
      <c r="A279" s="1">
        <v>42551</v>
      </c>
      <c r="B279" s="13">
        <v>1091.9181799999999</v>
      </c>
      <c r="C279" s="13">
        <v>873.36212</v>
      </c>
      <c r="D279" s="2">
        <v>1.49</v>
      </c>
      <c r="E279" s="12">
        <v>1.49E-2</v>
      </c>
      <c r="F279" s="12">
        <v>1.7078520894313831E-2</v>
      </c>
      <c r="G279" s="12">
        <v>1.5030739163360618E-2</v>
      </c>
      <c r="H279" s="12">
        <v>1.8939164213168273E-2</v>
      </c>
      <c r="I279" s="12">
        <v>2.8692890203356414E-2</v>
      </c>
      <c r="J279" s="12">
        <v>9.3562234319232614E-3</v>
      </c>
    </row>
    <row r="280" spans="1:10" x14ac:dyDescent="0.25">
      <c r="A280" s="1">
        <v>42643</v>
      </c>
      <c r="B280" s="13">
        <v>1096.2545500000001</v>
      </c>
      <c r="C280" s="13">
        <v>879.55766000000006</v>
      </c>
      <c r="D280" s="2">
        <v>1.6</v>
      </c>
      <c r="E280" s="12">
        <v>1.6E-2</v>
      </c>
      <c r="F280" s="12">
        <v>1.7331323437086432E-2</v>
      </c>
      <c r="G280" s="12">
        <v>1.4879620123242621E-2</v>
      </c>
      <c r="H280" s="12">
        <v>1.9089925158253491E-2</v>
      </c>
      <c r="I280" s="12">
        <v>2.8852830787957827E-2</v>
      </c>
      <c r="J280" s="12">
        <v>9.5003327629200156E-3</v>
      </c>
    </row>
    <row r="281" spans="1:10" x14ac:dyDescent="0.25">
      <c r="A281" s="1">
        <v>42735</v>
      </c>
      <c r="B281" s="13">
        <v>1102.89545</v>
      </c>
      <c r="C281" s="13">
        <v>884.43304000000001</v>
      </c>
      <c r="D281" s="2">
        <v>2.4500000000000002</v>
      </c>
      <c r="E281" s="12">
        <v>2.4500000000000001E-2</v>
      </c>
      <c r="F281" s="12">
        <v>1.6855744324955069E-2</v>
      </c>
      <c r="G281" s="12">
        <v>1.5135793239015927E-2</v>
      </c>
      <c r="H281" s="12">
        <v>1.8776506353051618E-2</v>
      </c>
      <c r="I281" s="12">
        <v>2.8518206725508456E-2</v>
      </c>
      <c r="J281" s="12">
        <v>9.2033634238443303E-3</v>
      </c>
    </row>
    <row r="282" spans="1:10" x14ac:dyDescent="0.25">
      <c r="A282" s="1">
        <v>42825</v>
      </c>
      <c r="B282" s="13">
        <v>1108.5999999999999</v>
      </c>
      <c r="C282" s="13">
        <v>888.73925999999994</v>
      </c>
      <c r="D282" s="2">
        <v>2.4</v>
      </c>
      <c r="E282" s="12">
        <v>2.4E-2</v>
      </c>
      <c r="F282" s="12">
        <v>1.6421058728642413E-2</v>
      </c>
      <c r="G282" s="12">
        <v>1.500973143489337E-2</v>
      </c>
      <c r="H282" s="12">
        <v>1.8108217557217147E-2</v>
      </c>
      <c r="I282" s="12">
        <v>2.7780107005539297E-2</v>
      </c>
      <c r="J282" s="12">
        <v>8.6005386961814055E-3</v>
      </c>
    </row>
    <row r="283" spans="1:10" x14ac:dyDescent="0.25">
      <c r="A283" s="1">
        <v>42916</v>
      </c>
      <c r="B283" s="13">
        <v>1109.8318200000001</v>
      </c>
      <c r="C283" s="13">
        <v>893.71506999999997</v>
      </c>
      <c r="D283" s="2">
        <v>2.31</v>
      </c>
      <c r="E283" s="12">
        <v>2.3099999999999999E-2</v>
      </c>
      <c r="F283" s="12">
        <v>1.5892117568122588E-2</v>
      </c>
      <c r="G283" s="12">
        <v>1.4993428546387966E-2</v>
      </c>
      <c r="H283" s="12">
        <v>1.7440338867962025E-2</v>
      </c>
      <c r="I283" s="12">
        <v>2.7046472972631054E-2</v>
      </c>
      <c r="J283" s="12">
        <v>7.9931259389742319E-3</v>
      </c>
    </row>
    <row r="284" spans="1:10" x14ac:dyDescent="0.25">
      <c r="A284" s="1">
        <v>43008</v>
      </c>
      <c r="B284" s="13">
        <v>1120.1590900000001</v>
      </c>
      <c r="C284" s="13">
        <v>900.76223000000005</v>
      </c>
      <c r="D284" s="2">
        <v>2.33</v>
      </c>
      <c r="E284" s="12">
        <v>2.3300000000000001E-2</v>
      </c>
      <c r="F284" s="12">
        <v>1.543118440113056E-2</v>
      </c>
      <c r="G284" s="12">
        <v>1.515498784704139E-2</v>
      </c>
      <c r="H284" s="12">
        <v>1.7044643931254464E-2</v>
      </c>
      <c r="I284" s="12">
        <v>2.661808435797592E-2</v>
      </c>
      <c r="J284" s="12">
        <v>7.6255153485443074E-3</v>
      </c>
    </row>
    <row r="285" spans="1:10" x14ac:dyDescent="0.25">
      <c r="A285" s="1">
        <v>43100</v>
      </c>
      <c r="B285" s="13">
        <v>1126.38636</v>
      </c>
      <c r="C285" s="13">
        <v>910.91423999999995</v>
      </c>
      <c r="D285" s="2">
        <v>2.4</v>
      </c>
      <c r="E285" s="12">
        <v>2.4E-2</v>
      </c>
      <c r="F285" s="12">
        <v>1.5036822531175664E-2</v>
      </c>
      <c r="G285" s="12">
        <v>1.6728092198383226E-2</v>
      </c>
      <c r="H285" s="12">
        <v>1.8227069443632286E-2</v>
      </c>
      <c r="I285" s="12">
        <v>2.7973421055147017E-2</v>
      </c>
      <c r="J285" s="12">
        <v>8.6310860574293179E-3</v>
      </c>
    </row>
    <row r="286" spans="1:10" x14ac:dyDescent="0.25">
      <c r="A286" s="1">
        <v>43190</v>
      </c>
      <c r="B286" s="13">
        <v>1134.44091</v>
      </c>
      <c r="C286" s="13">
        <v>918.32370000000003</v>
      </c>
      <c r="D286" s="2">
        <v>2.74</v>
      </c>
      <c r="E286" s="12">
        <v>2.7400000000000001E-2</v>
      </c>
      <c r="F286" s="12">
        <v>1.3869173505801191E-2</v>
      </c>
      <c r="G286" s="12">
        <v>1.6948192675929397E-2</v>
      </c>
      <c r="H286" s="12">
        <v>1.7024167648620626E-2</v>
      </c>
      <c r="I286" s="12">
        <v>2.6661215443946888E-2</v>
      </c>
      <c r="J286" s="12">
        <v>7.5258115883523845E-3</v>
      </c>
    </row>
    <row r="287" spans="1:10" x14ac:dyDescent="0.25">
      <c r="A287" s="1">
        <v>43281</v>
      </c>
      <c r="B287" s="13">
        <v>1140.99091</v>
      </c>
      <c r="C287" s="13">
        <v>923.19839999999999</v>
      </c>
      <c r="D287" s="2">
        <v>2.85</v>
      </c>
      <c r="E287" s="12">
        <v>2.8500000000000001E-2</v>
      </c>
      <c r="F287" s="12">
        <v>1.3795768033787681E-2</v>
      </c>
      <c r="G287" s="12">
        <v>1.8022723901655713E-2</v>
      </c>
      <c r="H287" s="12">
        <v>1.8072882017313902E-2</v>
      </c>
      <c r="I287" s="12">
        <v>2.7851555527600221E-2</v>
      </c>
      <c r="J287" s="12">
        <v>8.4321661873654578E-3</v>
      </c>
    </row>
    <row r="288" spans="1:10" x14ac:dyDescent="0.25">
      <c r="A288" s="1">
        <v>43373</v>
      </c>
      <c r="B288" s="13">
        <v>1146.2818199999999</v>
      </c>
      <c r="C288" s="13">
        <v>928.95636000000002</v>
      </c>
      <c r="D288" s="2">
        <v>3.05</v>
      </c>
      <c r="E288" s="12">
        <v>3.0499999999999999E-2</v>
      </c>
      <c r="F288" s="12">
        <v>1.7797362503309877E-2</v>
      </c>
      <c r="G288" s="12">
        <v>2.0913015994173056E-2</v>
      </c>
      <c r="H288" s="12">
        <v>2.6058552832894589E-2</v>
      </c>
      <c r="I288" s="12">
        <v>3.6722058572476006E-2</v>
      </c>
      <c r="J288" s="12">
        <v>1.5573020718346275E-2</v>
      </c>
    </row>
    <row r="289" spans="1:10" x14ac:dyDescent="0.25">
      <c r="A289" s="1">
        <v>43465</v>
      </c>
      <c r="B289" s="13">
        <v>1148.94091</v>
      </c>
      <c r="C289" s="13">
        <v>930.27216999999996</v>
      </c>
      <c r="D289" s="2">
        <v>2.69</v>
      </c>
      <c r="E289" s="12">
        <v>2.69E-2</v>
      </c>
      <c r="F289" s="12">
        <v>1.750643858853751E-2</v>
      </c>
      <c r="G289" s="12">
        <v>2.2223593162796096E-2</v>
      </c>
      <c r="H289" s="12">
        <v>2.7089928216465001E-2</v>
      </c>
      <c r="I289" s="12">
        <v>3.790200388988095E-2</v>
      </c>
      <c r="J289" s="12">
        <v>1.6452916928934424E-2</v>
      </c>
    </row>
    <row r="290" spans="1:10" x14ac:dyDescent="0.25">
      <c r="A290" s="1">
        <v>43555</v>
      </c>
      <c r="B290" s="13">
        <v>1155.4636399999999</v>
      </c>
      <c r="C290" s="13">
        <v>935.32448999999997</v>
      </c>
      <c r="D290" s="2">
        <v>2.41</v>
      </c>
      <c r="E290" s="12">
        <v>2.41E-2</v>
      </c>
      <c r="F290" s="12">
        <v>1.6989550813346632E-2</v>
      </c>
      <c r="G290" s="12">
        <v>2.2960311629993901E-2</v>
      </c>
      <c r="H290" s="12">
        <v>2.7235077828209896E-2</v>
      </c>
      <c r="I290" s="12">
        <v>3.8088267554010631E-2</v>
      </c>
      <c r="J290" s="12">
        <v>1.655178361054262E-2</v>
      </c>
    </row>
    <row r="291" spans="1:10" x14ac:dyDescent="0.25">
      <c r="A291" s="1">
        <v>43646</v>
      </c>
      <c r="B291" s="13">
        <v>1159.8136400000001</v>
      </c>
      <c r="C291" s="13">
        <v>943.08457999999996</v>
      </c>
      <c r="D291" s="2">
        <v>2</v>
      </c>
      <c r="E291" s="12">
        <v>0.02</v>
      </c>
      <c r="F291" s="12">
        <v>1.6865870045831954E-2</v>
      </c>
      <c r="G291" s="12">
        <v>2.3447016844610369E-2</v>
      </c>
      <c r="H291" s="12">
        <v>2.7598858011660291E-2</v>
      </c>
      <c r="I291" s="12">
        <v>3.8505344775405577E-2</v>
      </c>
      <c r="J291" s="12">
        <v>1.6861029948373334E-2</v>
      </c>
    </row>
    <row r="292" spans="1:10" x14ac:dyDescent="0.25">
      <c r="A292" s="1">
        <v>43738</v>
      </c>
      <c r="B292" s="13">
        <v>1165.9590900000001</v>
      </c>
      <c r="C292" s="13">
        <v>953.76196000000004</v>
      </c>
      <c r="D292" s="2">
        <v>1.68</v>
      </c>
      <c r="E292" s="12">
        <v>1.6799999999999999E-2</v>
      </c>
      <c r="F292" s="12">
        <v>1.6705643643635915E-2</v>
      </c>
      <c r="G292" s="12">
        <v>2.3498908361596405E-2</v>
      </c>
      <c r="H292" s="12">
        <v>2.7456784544964367E-2</v>
      </c>
      <c r="I292" s="12">
        <v>3.8351308952824174E-2</v>
      </c>
      <c r="J292" s="12">
        <v>1.6729316573540914E-2</v>
      </c>
    </row>
    <row r="293" spans="1:10" x14ac:dyDescent="0.25">
      <c r="A293" s="1">
        <v>43830</v>
      </c>
      <c r="B293" s="13">
        <v>1175.52727</v>
      </c>
      <c r="C293" s="13">
        <v>959.87860999999998</v>
      </c>
      <c r="D293" s="2">
        <v>1.92</v>
      </c>
      <c r="E293" s="12">
        <v>1.9199999999999998E-2</v>
      </c>
      <c r="F293" s="12">
        <v>1.7534106383277237E-2</v>
      </c>
      <c r="G293" s="12">
        <v>2.3658524984170315E-2</v>
      </c>
      <c r="H293" s="12">
        <v>2.8644987334651536E-2</v>
      </c>
      <c r="I293" s="12">
        <v>3.9661273598428644E-2</v>
      </c>
      <c r="J293" s="12">
        <v>1.7804042134707199E-2</v>
      </c>
    </row>
    <row r="294" spans="1:10" x14ac:dyDescent="0.25">
      <c r="A294" s="1">
        <v>43921</v>
      </c>
      <c r="B294" s="13">
        <v>1173.2909099999999</v>
      </c>
      <c r="C294" s="13">
        <v>946.79675999999995</v>
      </c>
      <c r="D294" s="2">
        <v>0.7</v>
      </c>
      <c r="E294" s="12">
        <v>6.9999999999999993E-3</v>
      </c>
      <c r="F294" s="12">
        <v>1.7412470772418365E-2</v>
      </c>
      <c r="G294" s="12">
        <v>2.1270895213012952E-2</v>
      </c>
      <c r="H294" s="12">
        <v>2.5964487975868315E-2</v>
      </c>
      <c r="I294" s="12">
        <v>3.6631909798380331E-2</v>
      </c>
      <c r="J294" s="12">
        <v>1.5471190861080491E-2</v>
      </c>
    </row>
    <row r="295" spans="1:10" x14ac:dyDescent="0.25">
      <c r="A295" s="1">
        <v>44012</v>
      </c>
      <c r="B295" s="13">
        <v>1168.1181799999999</v>
      </c>
      <c r="C295" s="13">
        <v>872.08483999999999</v>
      </c>
      <c r="D295" s="2">
        <v>0.66</v>
      </c>
      <c r="E295" s="12">
        <v>6.6E-3</v>
      </c>
      <c r="F295" s="12">
        <v>1.6460594261154204E-2</v>
      </c>
      <c r="G295" s="12">
        <v>1.2132939662289566E-2</v>
      </c>
      <c r="H295" s="12">
        <v>1.5107446983246609E-2</v>
      </c>
      <c r="I295" s="12">
        <v>2.4381329847305656E-2</v>
      </c>
      <c r="J295" s="12">
        <v>5.998170061799115E-3</v>
      </c>
    </row>
    <row r="296" spans="1:10" x14ac:dyDescent="0.25">
      <c r="A296" s="1">
        <v>44104</v>
      </c>
      <c r="B296" s="13">
        <v>1181.95</v>
      </c>
      <c r="C296" s="13">
        <v>939.75184999999999</v>
      </c>
      <c r="D296" s="2">
        <v>0.69</v>
      </c>
      <c r="E296" s="12">
        <v>6.8999999999999999E-3</v>
      </c>
      <c r="F296" s="12">
        <v>1.6639160673133313E-2</v>
      </c>
      <c r="G296" s="12">
        <v>1.9190925810224302E-2</v>
      </c>
      <c r="H296" s="12">
        <v>2.2808548986791733E-2</v>
      </c>
      <c r="I296" s="12">
        <v>3.3091977880999136E-2</v>
      </c>
      <c r="J296" s="12">
        <v>1.2691511699315674E-2</v>
      </c>
    </row>
    <row r="297" spans="1:10" x14ac:dyDescent="0.25">
      <c r="A297" s="1">
        <v>44196</v>
      </c>
      <c r="B297" s="13">
        <v>1191.06818</v>
      </c>
      <c r="C297" s="13">
        <v>949.48039000000006</v>
      </c>
      <c r="D297" s="2">
        <v>0.93</v>
      </c>
      <c r="E297" s="12">
        <v>9.300000000000001E-3</v>
      </c>
      <c r="F297" s="12">
        <v>1.6240471539214152E-2</v>
      </c>
      <c r="G297" s="12">
        <v>2.0483456651260612E-2</v>
      </c>
      <c r="H297" s="12">
        <v>2.3688244043569662E-2</v>
      </c>
      <c r="I297" s="12">
        <v>3.4104784559451838E-2</v>
      </c>
      <c r="J297" s="12">
        <v>1.3434108243079616E-2</v>
      </c>
    </row>
    <row r="298" spans="1:10" x14ac:dyDescent="0.25">
      <c r="A298" s="1">
        <v>44286</v>
      </c>
      <c r="B298" s="13">
        <v>1204.15455</v>
      </c>
      <c r="C298" s="13">
        <v>961.68615999999997</v>
      </c>
      <c r="D298" s="2">
        <v>1.74</v>
      </c>
      <c r="E298" s="12">
        <v>1.7399999999999999E-2</v>
      </c>
      <c r="F298" s="12">
        <v>1.6552239716352446E-2</v>
      </c>
      <c r="G298" s="12">
        <v>2.1099018521967494E-2</v>
      </c>
      <c r="H298" s="12">
        <v>2.472421448439906E-2</v>
      </c>
      <c r="I298" s="12">
        <v>3.5264345843436795E-2</v>
      </c>
      <c r="J298" s="12">
        <v>1.4349605522524841E-2</v>
      </c>
    </row>
    <row r="299" spans="1:10" x14ac:dyDescent="0.25">
      <c r="A299" s="1">
        <v>44377</v>
      </c>
      <c r="B299" s="13">
        <v>1229.8136400000001</v>
      </c>
      <c r="C299" s="13">
        <v>976.30134999999996</v>
      </c>
      <c r="D299" s="2">
        <v>1.45</v>
      </c>
      <c r="E299" s="12">
        <v>1.4499999999999999E-2</v>
      </c>
      <c r="F299" s="12">
        <v>1.7889848687936194E-2</v>
      </c>
      <c r="G299" s="12">
        <v>2.266313994903868E-2</v>
      </c>
      <c r="H299" s="12">
        <v>2.8027442232142524E-2</v>
      </c>
      <c r="I299" s="12">
        <v>3.8947063667560282E-2</v>
      </c>
      <c r="J299" s="12">
        <v>1.7286719283604129E-2</v>
      </c>
    </row>
    <row r="300" spans="1:10" x14ac:dyDescent="0.25">
      <c r="A300" s="1">
        <v>44469</v>
      </c>
      <c r="B300" s="13">
        <v>1245.5818200000001</v>
      </c>
      <c r="C300" s="13">
        <v>984.25207</v>
      </c>
      <c r="D300" s="2">
        <v>1.52</v>
      </c>
      <c r="E300" s="12">
        <v>1.52E-2</v>
      </c>
      <c r="F300" s="12">
        <v>1.8906341301675678E-2</v>
      </c>
      <c r="G300" s="12">
        <v>2.2350542465451761E-2</v>
      </c>
      <c r="H300" s="12">
        <v>2.8946374814439946E-2</v>
      </c>
      <c r="I300" s="12">
        <v>3.9944211715804277E-2</v>
      </c>
      <c r="J300" s="12">
        <v>1.8137601326092382E-2</v>
      </c>
    </row>
    <row r="301" spans="1:10" x14ac:dyDescent="0.25">
      <c r="A301" s="1">
        <v>44561</v>
      </c>
      <c r="B301" s="13">
        <v>1276.75909</v>
      </c>
      <c r="C301" s="13">
        <v>1000.95259</v>
      </c>
      <c r="D301" s="2">
        <v>1.52</v>
      </c>
      <c r="E301" s="12">
        <v>1.52E-2</v>
      </c>
      <c r="F301" s="12">
        <v>2.0719080434521642E-2</v>
      </c>
      <c r="G301" s="12">
        <v>2.3217295118838077E-2</v>
      </c>
      <c r="H301" s="12">
        <v>3.2094801760429975E-2</v>
      </c>
      <c r="I301" s="12">
        <v>4.3431512729209913E-2</v>
      </c>
      <c r="J301" s="12">
        <v>2.0965281595995273E-2</v>
      </c>
    </row>
    <row r="302" spans="1:10" x14ac:dyDescent="0.25">
      <c r="A302" s="1">
        <v>44651</v>
      </c>
      <c r="B302" s="13">
        <v>1306.69091</v>
      </c>
      <c r="C302" s="13">
        <v>995.97105999999997</v>
      </c>
      <c r="D302" s="2">
        <v>2.3199999999999998</v>
      </c>
      <c r="E302" s="12">
        <v>2.3199999999999998E-2</v>
      </c>
      <c r="F302" s="12">
        <v>2.3213764055724395E-2</v>
      </c>
      <c r="G302" s="12">
        <v>2.2251564359073273E-2</v>
      </c>
      <c r="H302" s="12">
        <v>3.4139588009158672E-2</v>
      </c>
      <c r="I302" s="12">
        <v>4.5640458706115862E-2</v>
      </c>
      <c r="J302" s="12">
        <v>2.2870854952758739E-2</v>
      </c>
    </row>
    <row r="303" spans="1:10" x14ac:dyDescent="0.25">
      <c r="A303" s="1">
        <v>44742</v>
      </c>
      <c r="B303" s="13">
        <v>1339.67273</v>
      </c>
      <c r="C303" s="13">
        <v>994.56402000000003</v>
      </c>
      <c r="D303" s="2">
        <v>2.98</v>
      </c>
      <c r="E303" s="12">
        <v>2.98E-2</v>
      </c>
      <c r="F303" s="12">
        <v>2.4656081188452861E-2</v>
      </c>
      <c r="G303" s="12">
        <v>2.1959959854815247E-2</v>
      </c>
      <c r="H303" s="12">
        <v>3.5604537307901182E-2</v>
      </c>
      <c r="I303" s="12">
        <v>4.7237661430189655E-2</v>
      </c>
      <c r="J303" s="12">
        <v>2.4217973997497238E-2</v>
      </c>
    </row>
    <row r="304" spans="1:10" x14ac:dyDescent="0.25">
      <c r="A304" s="1">
        <v>44834</v>
      </c>
      <c r="B304" s="13">
        <v>1347.90455</v>
      </c>
      <c r="C304" s="13">
        <v>1001.11441</v>
      </c>
      <c r="D304" s="2">
        <v>3.83</v>
      </c>
      <c r="E304" s="12">
        <v>3.8300000000000001E-2</v>
      </c>
      <c r="F304" s="12">
        <v>2.5192580162786804E-2</v>
      </c>
      <c r="G304" s="12">
        <v>2.2512873159193036E-2</v>
      </c>
      <c r="H304" s="12">
        <v>3.6850519148972388E-2</v>
      </c>
      <c r="I304" s="12">
        <v>4.8625431010793828E-2</v>
      </c>
      <c r="J304" s="12">
        <v>2.532753308877882E-2</v>
      </c>
    </row>
    <row r="305" spans="1:10" x14ac:dyDescent="0.25">
      <c r="A305" s="1">
        <v>44926</v>
      </c>
      <c r="B305" s="13">
        <v>1359.0454500000001</v>
      </c>
      <c r="C305" s="13">
        <v>1007.47571</v>
      </c>
      <c r="D305" s="2">
        <v>3.88</v>
      </c>
      <c r="E305" s="12">
        <v>3.8800000000000001E-2</v>
      </c>
      <c r="F305" s="12">
        <v>2.5567171545952894E-2</v>
      </c>
      <c r="G305" s="12">
        <v>2.2156779764515466E-2</v>
      </c>
      <c r="H305" s="12">
        <v>3.6933807551908449E-2</v>
      </c>
      <c r="I305" s="12">
        <v>4.8703817304454965E-2</v>
      </c>
      <c r="J305" s="12">
        <v>2.5419469514821474E-2</v>
      </c>
    </row>
    <row r="306" spans="1:10" x14ac:dyDescent="0.25">
      <c r="A306" s="1">
        <v>45016</v>
      </c>
      <c r="B306" s="13">
        <v>1371.85455</v>
      </c>
      <c r="C306" s="13">
        <v>1013.08111</v>
      </c>
      <c r="D306" s="2">
        <v>3.48</v>
      </c>
      <c r="E306" s="12">
        <v>3.4799999999999998E-2</v>
      </c>
      <c r="F306" s="12">
        <v>2.6457693260256487E-2</v>
      </c>
      <c r="G306" s="12">
        <v>2.245075331294677E-2</v>
      </c>
      <c r="H306" s="12">
        <v>3.8340761221839062E-2</v>
      </c>
      <c r="I306" s="12">
        <v>5.0258789876882377E-2</v>
      </c>
      <c r="J306" s="12">
        <v>2.6687309499398296E-2</v>
      </c>
    </row>
    <row r="307" spans="1:10" x14ac:dyDescent="0.25">
      <c r="A307" s="1">
        <v>45107</v>
      </c>
      <c r="B307" s="13">
        <v>1381.09545</v>
      </c>
      <c r="C307" s="13">
        <v>1018.2592</v>
      </c>
      <c r="D307" s="2">
        <v>3.81</v>
      </c>
      <c r="E307" s="12">
        <v>3.8100000000000002E-2</v>
      </c>
      <c r="F307" s="12">
        <v>2.6662657765615494E-2</v>
      </c>
      <c r="G307" s="12">
        <v>2.2105255835727533E-2</v>
      </c>
      <c r="H307" s="12">
        <v>3.8226640237578241E-2</v>
      </c>
      <c r="I307" s="12">
        <v>5.0120894986453952E-2</v>
      </c>
      <c r="J307" s="12">
        <v>2.6599012066358684E-2</v>
      </c>
    </row>
    <row r="308" spans="1:10" x14ac:dyDescent="0.25">
      <c r="A308" s="1">
        <v>45199</v>
      </c>
      <c r="B308" s="10">
        <v>1397.6409100000001</v>
      </c>
      <c r="C308" s="10">
        <v>1030.4159</v>
      </c>
      <c r="D308" s="9">
        <v>4.59</v>
      </c>
      <c r="E308" s="8">
        <v>4.5899999999999996E-2</v>
      </c>
      <c r="F308" s="8">
        <v>2.737029301560101E-2</v>
      </c>
      <c r="G308" s="8">
        <v>2.2431192376661802E-2</v>
      </c>
      <c r="H308" s="8">
        <v>3.9442524328450745E-2</v>
      </c>
      <c r="I308" s="8">
        <v>5.1467326423055536E-2</v>
      </c>
      <c r="J308" s="8">
        <v>2.7691425164001995E-2</v>
      </c>
    </row>
    <row r="309" spans="1:10" s="7" customFormat="1" x14ac:dyDescent="0.25">
      <c r="A309" s="11">
        <v>45291</v>
      </c>
      <c r="B309">
        <v>1401.8338327299998</v>
      </c>
      <c r="C309">
        <v>1035.5679794999999</v>
      </c>
      <c r="D309">
        <v>3.88</v>
      </c>
      <c r="E309">
        <v>3.8800000000000001E-2</v>
      </c>
      <c r="F309">
        <v>2.710671603999204E-2</v>
      </c>
      <c r="G309">
        <v>2.3294946019394747E-2</v>
      </c>
      <c r="H309">
        <v>4.0033903509748642E-2</v>
      </c>
      <c r="I309">
        <v>5.2148001877262949E-2</v>
      </c>
      <c r="J309">
        <v>2.8190872302634253E-2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6FC9-8053-4474-BF60-C928CA500212}">
  <dimension ref="A1:B6450"/>
  <sheetViews>
    <sheetView workbookViewId="0">
      <selection activeCell="E10" sqref="E10"/>
    </sheetView>
  </sheetViews>
  <sheetFormatPr defaultRowHeight="15" x14ac:dyDescent="0.25"/>
  <cols>
    <col min="1" max="1" width="22" customWidth="1"/>
    <col min="2" max="2" width="31.140625" customWidth="1"/>
  </cols>
  <sheetData>
    <row r="1" spans="1:2" x14ac:dyDescent="0.25">
      <c r="A1" t="s">
        <v>2</v>
      </c>
      <c r="B1" s="1">
        <v>35034</v>
      </c>
    </row>
    <row r="2" spans="1:2" x14ac:dyDescent="0.25">
      <c r="A2" t="s">
        <v>3</v>
      </c>
      <c r="B2" s="1">
        <v>45291</v>
      </c>
    </row>
    <row r="4" spans="1:2" x14ac:dyDescent="0.25">
      <c r="B4" t="s">
        <v>57</v>
      </c>
    </row>
    <row r="5" spans="1:2" x14ac:dyDescent="0.25">
      <c r="A5" t="s">
        <v>1</v>
      </c>
      <c r="B5" t="s">
        <v>58</v>
      </c>
    </row>
    <row r="6" spans="1:2" x14ac:dyDescent="0.25">
      <c r="A6" s="1">
        <f>_xll.BDH(B4, "PX_LAST", $B$1,$B$2,"cols=2;rows=6385")</f>
        <v>35062</v>
      </c>
      <c r="B6">
        <v>4.3899999999999997</v>
      </c>
    </row>
    <row r="7" spans="1:2" x14ac:dyDescent="0.25">
      <c r="A7" s="1">
        <v>35095</v>
      </c>
      <c r="B7">
        <v>4.38</v>
      </c>
    </row>
    <row r="8" spans="1:2" x14ac:dyDescent="0.25">
      <c r="A8" s="1">
        <v>35124</v>
      </c>
      <c r="B8">
        <v>4.38</v>
      </c>
    </row>
    <row r="9" spans="1:2" x14ac:dyDescent="0.25">
      <c r="A9" s="1">
        <v>35153</v>
      </c>
      <c r="B9">
        <v>4.43</v>
      </c>
    </row>
    <row r="10" spans="1:2" x14ac:dyDescent="0.25">
      <c r="A10" s="1">
        <v>35185</v>
      </c>
      <c r="B10">
        <v>4.5</v>
      </c>
    </row>
    <row r="11" spans="1:2" x14ac:dyDescent="0.25">
      <c r="A11" s="1">
        <v>35216</v>
      </c>
      <c r="B11">
        <v>4.4800000000000004</v>
      </c>
    </row>
    <row r="12" spans="1:2" x14ac:dyDescent="0.25">
      <c r="A12" s="1">
        <v>35244</v>
      </c>
      <c r="B12">
        <v>4.5199999999999996</v>
      </c>
    </row>
    <row r="13" spans="1:2" x14ac:dyDescent="0.25">
      <c r="A13" s="1">
        <v>35277</v>
      </c>
      <c r="B13">
        <v>4.53</v>
      </c>
    </row>
    <row r="14" spans="1:2" x14ac:dyDescent="0.25">
      <c r="A14" s="1">
        <v>35307</v>
      </c>
      <c r="B14">
        <v>4.5</v>
      </c>
    </row>
    <row r="15" spans="1:2" x14ac:dyDescent="0.25">
      <c r="A15" s="1">
        <v>35338</v>
      </c>
      <c r="B15">
        <v>4.4000000000000004</v>
      </c>
    </row>
    <row r="16" spans="1:2" x14ac:dyDescent="0.25">
      <c r="A16" s="1">
        <v>35369</v>
      </c>
      <c r="B16">
        <v>4.4000000000000004</v>
      </c>
    </row>
    <row r="17" spans="1:2" x14ac:dyDescent="0.25">
      <c r="A17" s="1">
        <v>35398</v>
      </c>
      <c r="B17">
        <v>4.28</v>
      </c>
    </row>
    <row r="18" spans="1:2" x14ac:dyDescent="0.25">
      <c r="A18" s="1">
        <v>35430</v>
      </c>
      <c r="B18">
        <v>4.22</v>
      </c>
    </row>
    <row r="19" spans="1:2" x14ac:dyDescent="0.25">
      <c r="A19" s="1">
        <v>35461</v>
      </c>
      <c r="B19">
        <v>4.25</v>
      </c>
    </row>
    <row r="20" spans="1:2" x14ac:dyDescent="0.25">
      <c r="A20" s="1">
        <v>35489</v>
      </c>
      <c r="B20">
        <v>4.1399999999999997</v>
      </c>
    </row>
    <row r="21" spans="1:2" x14ac:dyDescent="0.25">
      <c r="A21" s="1">
        <v>35520</v>
      </c>
      <c r="B21">
        <v>4.29</v>
      </c>
    </row>
    <row r="22" spans="1:2" x14ac:dyDescent="0.25">
      <c r="A22" s="1">
        <v>35550</v>
      </c>
      <c r="B22">
        <v>4.28</v>
      </c>
    </row>
    <row r="23" spans="1:2" x14ac:dyDescent="0.25">
      <c r="A23" s="1">
        <v>35580</v>
      </c>
      <c r="B23">
        <v>4.3</v>
      </c>
    </row>
    <row r="24" spans="1:2" x14ac:dyDescent="0.25">
      <c r="A24" s="1">
        <v>35611</v>
      </c>
      <c r="B24">
        <v>4.33</v>
      </c>
    </row>
    <row r="25" spans="1:2" x14ac:dyDescent="0.25">
      <c r="A25" s="1">
        <v>35642</v>
      </c>
      <c r="B25">
        <v>4.22</v>
      </c>
    </row>
    <row r="26" spans="1:2" x14ac:dyDescent="0.25">
      <c r="A26" s="1">
        <v>35671</v>
      </c>
      <c r="B26">
        <v>4.28</v>
      </c>
    </row>
    <row r="27" spans="1:2" x14ac:dyDescent="0.25">
      <c r="A27" s="1">
        <v>35703</v>
      </c>
      <c r="B27">
        <v>4.1500000000000004</v>
      </c>
    </row>
    <row r="28" spans="1:2" x14ac:dyDescent="0.25">
      <c r="A28" s="1">
        <v>35734</v>
      </c>
      <c r="B28">
        <v>4.25</v>
      </c>
    </row>
    <row r="29" spans="1:2" x14ac:dyDescent="0.25">
      <c r="A29" s="1">
        <v>35762</v>
      </c>
      <c r="B29">
        <v>4.18</v>
      </c>
    </row>
    <row r="30" spans="1:2" x14ac:dyDescent="0.25">
      <c r="A30" s="1">
        <v>35795</v>
      </c>
      <c r="B30">
        <v>4.41</v>
      </c>
    </row>
    <row r="31" spans="1:2" x14ac:dyDescent="0.25">
      <c r="A31" s="1">
        <v>35825</v>
      </c>
      <c r="B31">
        <v>4.3499999999999996</v>
      </c>
    </row>
    <row r="32" spans="1:2" x14ac:dyDescent="0.25">
      <c r="A32" s="1">
        <v>35853</v>
      </c>
      <c r="B32">
        <v>4.42</v>
      </c>
    </row>
    <row r="33" spans="1:2" x14ac:dyDescent="0.25">
      <c r="A33" s="1">
        <v>35885</v>
      </c>
      <c r="B33">
        <v>4.5</v>
      </c>
    </row>
    <row r="34" spans="1:2" x14ac:dyDescent="0.25">
      <c r="A34" s="1">
        <v>35915</v>
      </c>
      <c r="B34">
        <v>4.5199999999999996</v>
      </c>
    </row>
    <row r="35" spans="1:2" x14ac:dyDescent="0.25">
      <c r="A35" s="1">
        <v>35944</v>
      </c>
      <c r="B35">
        <v>4.5599999999999996</v>
      </c>
    </row>
    <row r="36" spans="1:2" x14ac:dyDescent="0.25">
      <c r="A36" s="1">
        <v>35976</v>
      </c>
      <c r="B36">
        <v>4.53</v>
      </c>
    </row>
    <row r="37" spans="1:2" x14ac:dyDescent="0.25">
      <c r="A37" s="1">
        <v>36007</v>
      </c>
      <c r="B37">
        <v>4.54</v>
      </c>
    </row>
    <row r="38" spans="1:2" x14ac:dyDescent="0.25">
      <c r="A38" s="1">
        <v>36014</v>
      </c>
      <c r="B38">
        <v>4.55</v>
      </c>
    </row>
    <row r="39" spans="1:2" x14ac:dyDescent="0.25">
      <c r="A39" s="1">
        <v>36017</v>
      </c>
      <c r="B39">
        <v>4.57</v>
      </c>
    </row>
    <row r="40" spans="1:2" x14ac:dyDescent="0.25">
      <c r="A40" s="1">
        <v>36018</v>
      </c>
      <c r="B40">
        <v>4.59</v>
      </c>
    </row>
    <row r="41" spans="1:2" x14ac:dyDescent="0.25">
      <c r="A41" s="1">
        <v>36019</v>
      </c>
      <c r="B41">
        <v>4.59</v>
      </c>
    </row>
    <row r="42" spans="1:2" x14ac:dyDescent="0.25">
      <c r="A42" s="1">
        <v>36020</v>
      </c>
      <c r="B42">
        <v>4.5999999999999996</v>
      </c>
    </row>
    <row r="43" spans="1:2" x14ac:dyDescent="0.25">
      <c r="A43" s="1">
        <v>36021</v>
      </c>
      <c r="B43">
        <v>4.6100000000000003</v>
      </c>
    </row>
    <row r="44" spans="1:2" x14ac:dyDescent="0.25">
      <c r="A44" s="1">
        <v>36024</v>
      </c>
      <c r="B44">
        <v>4.62</v>
      </c>
    </row>
    <row r="45" spans="1:2" x14ac:dyDescent="0.25">
      <c r="A45" s="1">
        <v>36025</v>
      </c>
      <c r="B45">
        <v>4.62</v>
      </c>
    </row>
    <row r="46" spans="1:2" x14ac:dyDescent="0.25">
      <c r="A46" s="1">
        <v>36026</v>
      </c>
      <c r="B46">
        <v>4.62</v>
      </c>
    </row>
    <row r="47" spans="1:2" x14ac:dyDescent="0.25">
      <c r="A47" s="1">
        <v>36027</v>
      </c>
      <c r="B47">
        <v>4.63</v>
      </c>
    </row>
    <row r="48" spans="1:2" x14ac:dyDescent="0.25">
      <c r="A48" s="1">
        <v>36028</v>
      </c>
      <c r="B48">
        <v>4.6500000000000004</v>
      </c>
    </row>
    <row r="49" spans="1:2" x14ac:dyDescent="0.25">
      <c r="A49" s="1">
        <v>36031</v>
      </c>
      <c r="B49">
        <v>4.6500000000000004</v>
      </c>
    </row>
    <row r="50" spans="1:2" x14ac:dyDescent="0.25">
      <c r="A50" s="1">
        <v>36032</v>
      </c>
      <c r="B50">
        <v>4.66</v>
      </c>
    </row>
    <row r="51" spans="1:2" x14ac:dyDescent="0.25">
      <c r="A51" s="1">
        <v>36033</v>
      </c>
      <c r="B51">
        <v>4.66</v>
      </c>
    </row>
    <row r="52" spans="1:2" x14ac:dyDescent="0.25">
      <c r="A52" s="1">
        <v>36034</v>
      </c>
      <c r="B52">
        <v>4.67</v>
      </c>
    </row>
    <row r="53" spans="1:2" x14ac:dyDescent="0.25">
      <c r="A53" s="1">
        <v>36035</v>
      </c>
      <c r="B53">
        <v>4.7300000000000004</v>
      </c>
    </row>
    <row r="54" spans="1:2" x14ac:dyDescent="0.25">
      <c r="A54" s="1">
        <v>36038</v>
      </c>
      <c r="B54">
        <v>4.78</v>
      </c>
    </row>
    <row r="55" spans="1:2" x14ac:dyDescent="0.25">
      <c r="A55" s="1">
        <v>36039</v>
      </c>
      <c r="B55">
        <v>4.79</v>
      </c>
    </row>
    <row r="56" spans="1:2" x14ac:dyDescent="0.25">
      <c r="A56" s="1">
        <v>36040</v>
      </c>
      <c r="B56">
        <v>4.79</v>
      </c>
    </row>
    <row r="57" spans="1:2" x14ac:dyDescent="0.25">
      <c r="A57" s="1">
        <v>36041</v>
      </c>
      <c r="B57">
        <v>4.79</v>
      </c>
    </row>
    <row r="58" spans="1:2" x14ac:dyDescent="0.25">
      <c r="A58" s="1">
        <v>36042</v>
      </c>
      <c r="B58">
        <v>4.78</v>
      </c>
    </row>
    <row r="59" spans="1:2" x14ac:dyDescent="0.25">
      <c r="A59" s="1">
        <v>36046</v>
      </c>
      <c r="B59">
        <v>4.7699999999999996</v>
      </c>
    </row>
    <row r="60" spans="1:2" x14ac:dyDescent="0.25">
      <c r="A60" s="1">
        <v>36047</v>
      </c>
      <c r="B60">
        <v>4.7699999999999996</v>
      </c>
    </row>
    <row r="61" spans="1:2" x14ac:dyDescent="0.25">
      <c r="A61" s="1">
        <v>36048</v>
      </c>
      <c r="B61">
        <v>4.78</v>
      </c>
    </row>
    <row r="62" spans="1:2" x14ac:dyDescent="0.25">
      <c r="A62" s="1">
        <v>36049</v>
      </c>
      <c r="B62">
        <v>4.7699999999999996</v>
      </c>
    </row>
    <row r="63" spans="1:2" x14ac:dyDescent="0.25">
      <c r="A63" s="1">
        <v>36052</v>
      </c>
      <c r="B63">
        <v>4.7699999999999996</v>
      </c>
    </row>
    <row r="64" spans="1:2" x14ac:dyDescent="0.25">
      <c r="A64" s="1">
        <v>36053</v>
      </c>
      <c r="B64">
        <v>4.76</v>
      </c>
    </row>
    <row r="65" spans="1:2" x14ac:dyDescent="0.25">
      <c r="A65" s="1">
        <v>36054</v>
      </c>
      <c r="B65">
        <v>4.76</v>
      </c>
    </row>
    <row r="66" spans="1:2" x14ac:dyDescent="0.25">
      <c r="A66" s="1">
        <v>36055</v>
      </c>
      <c r="B66">
        <v>4.75</v>
      </c>
    </row>
    <row r="67" spans="1:2" x14ac:dyDescent="0.25">
      <c r="A67" s="1">
        <v>36056</v>
      </c>
      <c r="B67">
        <v>4.76</v>
      </c>
    </row>
    <row r="68" spans="1:2" x14ac:dyDescent="0.25">
      <c r="A68" s="1">
        <v>36059</v>
      </c>
      <c r="B68">
        <v>4.75</v>
      </c>
    </row>
    <row r="69" spans="1:2" x14ac:dyDescent="0.25">
      <c r="A69" s="1">
        <v>36060</v>
      </c>
      <c r="B69">
        <v>4.75</v>
      </c>
    </row>
    <row r="70" spans="1:2" x14ac:dyDescent="0.25">
      <c r="A70" s="1">
        <v>36061</v>
      </c>
      <c r="B70">
        <v>4.75</v>
      </c>
    </row>
    <row r="71" spans="1:2" x14ac:dyDescent="0.25">
      <c r="A71" s="1">
        <v>36062</v>
      </c>
      <c r="B71">
        <v>4.75</v>
      </c>
    </row>
    <row r="72" spans="1:2" x14ac:dyDescent="0.25">
      <c r="A72" s="1">
        <v>36063</v>
      </c>
      <c r="B72">
        <v>4.75</v>
      </c>
    </row>
    <row r="73" spans="1:2" x14ac:dyDescent="0.25">
      <c r="A73" s="1">
        <v>36066</v>
      </c>
      <c r="B73">
        <v>4.7300000000000004</v>
      </c>
    </row>
    <row r="74" spans="1:2" x14ac:dyDescent="0.25">
      <c r="A74" s="1">
        <v>36067</v>
      </c>
      <c r="B74">
        <v>4.72</v>
      </c>
    </row>
    <row r="75" spans="1:2" x14ac:dyDescent="0.25">
      <c r="A75" s="1">
        <v>36068</v>
      </c>
      <c r="B75">
        <v>4.74</v>
      </c>
    </row>
    <row r="76" spans="1:2" x14ac:dyDescent="0.25">
      <c r="A76" s="1">
        <v>36069</v>
      </c>
      <c r="B76">
        <v>4.76</v>
      </c>
    </row>
    <row r="77" spans="1:2" x14ac:dyDescent="0.25">
      <c r="A77" s="1">
        <v>36070</v>
      </c>
      <c r="B77">
        <v>4.75</v>
      </c>
    </row>
    <row r="78" spans="1:2" x14ac:dyDescent="0.25">
      <c r="A78" s="1">
        <v>36073</v>
      </c>
      <c r="B78">
        <v>4.75</v>
      </c>
    </row>
    <row r="79" spans="1:2" x14ac:dyDescent="0.25">
      <c r="A79" s="1">
        <v>36074</v>
      </c>
      <c r="B79">
        <v>4.75</v>
      </c>
    </row>
    <row r="80" spans="1:2" x14ac:dyDescent="0.25">
      <c r="A80" s="1">
        <v>36075</v>
      </c>
      <c r="B80">
        <v>4.76</v>
      </c>
    </row>
    <row r="81" spans="1:2" x14ac:dyDescent="0.25">
      <c r="A81" s="1">
        <v>36076</v>
      </c>
      <c r="B81">
        <v>4.79</v>
      </c>
    </row>
    <row r="82" spans="1:2" x14ac:dyDescent="0.25">
      <c r="A82" s="1">
        <v>36077</v>
      </c>
      <c r="B82">
        <v>4.8</v>
      </c>
    </row>
    <row r="83" spans="1:2" x14ac:dyDescent="0.25">
      <c r="A83" s="1">
        <v>36081</v>
      </c>
      <c r="B83">
        <v>4.79</v>
      </c>
    </row>
    <row r="84" spans="1:2" x14ac:dyDescent="0.25">
      <c r="A84" s="1">
        <v>36082</v>
      </c>
      <c r="B84">
        <v>4.8099999999999996</v>
      </c>
    </row>
    <row r="85" spans="1:2" x14ac:dyDescent="0.25">
      <c r="A85" s="1">
        <v>36083</v>
      </c>
      <c r="B85">
        <v>4.8099999999999996</v>
      </c>
    </row>
    <row r="86" spans="1:2" x14ac:dyDescent="0.25">
      <c r="A86" s="1">
        <v>36084</v>
      </c>
      <c r="B86">
        <v>4.83</v>
      </c>
    </row>
    <row r="87" spans="1:2" x14ac:dyDescent="0.25">
      <c r="A87" s="1">
        <v>36087</v>
      </c>
      <c r="B87">
        <v>4.83</v>
      </c>
    </row>
    <row r="88" spans="1:2" x14ac:dyDescent="0.25">
      <c r="A88" s="1">
        <v>36088</v>
      </c>
      <c r="B88">
        <v>4.82</v>
      </c>
    </row>
    <row r="89" spans="1:2" x14ac:dyDescent="0.25">
      <c r="A89" s="1">
        <v>36089</v>
      </c>
      <c r="B89">
        <v>4.8099999999999996</v>
      </c>
    </row>
    <row r="90" spans="1:2" x14ac:dyDescent="0.25">
      <c r="A90" s="1">
        <v>36090</v>
      </c>
      <c r="B90">
        <v>4.8099999999999996</v>
      </c>
    </row>
    <row r="91" spans="1:2" x14ac:dyDescent="0.25">
      <c r="A91" s="1">
        <v>36091</v>
      </c>
      <c r="B91">
        <v>4.8</v>
      </c>
    </row>
    <row r="92" spans="1:2" x14ac:dyDescent="0.25">
      <c r="A92" s="1">
        <v>36094</v>
      </c>
      <c r="B92">
        <v>4.78</v>
      </c>
    </row>
    <row r="93" spans="1:2" x14ac:dyDescent="0.25">
      <c r="A93" s="1">
        <v>36095</v>
      </c>
      <c r="B93">
        <v>4.79</v>
      </c>
    </row>
    <row r="94" spans="1:2" x14ac:dyDescent="0.25">
      <c r="A94" s="1">
        <v>36096</v>
      </c>
      <c r="B94">
        <v>4.79</v>
      </c>
    </row>
    <row r="95" spans="1:2" x14ac:dyDescent="0.25">
      <c r="A95" s="1">
        <v>36097</v>
      </c>
      <c r="B95">
        <v>4.78</v>
      </c>
    </row>
    <row r="96" spans="1:2" x14ac:dyDescent="0.25">
      <c r="A96" s="1">
        <v>36098</v>
      </c>
      <c r="B96">
        <v>4.7699999999999996</v>
      </c>
    </row>
    <row r="97" spans="1:2" x14ac:dyDescent="0.25">
      <c r="A97" s="1">
        <v>36101</v>
      </c>
      <c r="B97">
        <v>4.76</v>
      </c>
    </row>
    <row r="98" spans="1:2" x14ac:dyDescent="0.25">
      <c r="A98" s="1">
        <v>36102</v>
      </c>
      <c r="B98">
        <v>4.76</v>
      </c>
    </row>
    <row r="99" spans="1:2" x14ac:dyDescent="0.25">
      <c r="A99" s="1">
        <v>36103</v>
      </c>
      <c r="B99">
        <v>4.76</v>
      </c>
    </row>
    <row r="100" spans="1:2" x14ac:dyDescent="0.25">
      <c r="A100" s="1">
        <v>36104</v>
      </c>
      <c r="B100">
        <v>4.75</v>
      </c>
    </row>
    <row r="101" spans="1:2" x14ac:dyDescent="0.25">
      <c r="A101" s="1">
        <v>36105</v>
      </c>
      <c r="B101">
        <v>4.7300000000000004</v>
      </c>
    </row>
    <row r="102" spans="1:2" x14ac:dyDescent="0.25">
      <c r="A102" s="1">
        <v>36108</v>
      </c>
      <c r="B102">
        <v>4.71</v>
      </c>
    </row>
    <row r="103" spans="1:2" x14ac:dyDescent="0.25">
      <c r="A103" s="1">
        <v>36109</v>
      </c>
      <c r="B103">
        <v>5.15</v>
      </c>
    </row>
    <row r="104" spans="1:2" x14ac:dyDescent="0.25">
      <c r="A104" s="1">
        <v>36111</v>
      </c>
      <c r="B104">
        <v>5.15</v>
      </c>
    </row>
    <row r="105" spans="1:2" x14ac:dyDescent="0.25">
      <c r="A105" s="1">
        <v>36112</v>
      </c>
      <c r="B105">
        <v>5.15</v>
      </c>
    </row>
    <row r="106" spans="1:2" x14ac:dyDescent="0.25">
      <c r="A106" s="1">
        <v>36115</v>
      </c>
      <c r="B106">
        <v>5.17</v>
      </c>
    </row>
    <row r="107" spans="1:2" x14ac:dyDescent="0.25">
      <c r="A107" s="1">
        <v>36116</v>
      </c>
      <c r="B107">
        <v>5.17</v>
      </c>
    </row>
    <row r="108" spans="1:2" x14ac:dyDescent="0.25">
      <c r="A108" s="1">
        <v>36117</v>
      </c>
      <c r="B108">
        <v>5.16</v>
      </c>
    </row>
    <row r="109" spans="1:2" x14ac:dyDescent="0.25">
      <c r="A109" s="1">
        <v>36118</v>
      </c>
      <c r="B109">
        <v>5.16</v>
      </c>
    </row>
    <row r="110" spans="1:2" x14ac:dyDescent="0.25">
      <c r="A110" s="1">
        <v>36119</v>
      </c>
      <c r="B110">
        <v>5.17</v>
      </c>
    </row>
    <row r="111" spans="1:2" x14ac:dyDescent="0.25">
      <c r="A111" s="1">
        <v>36122</v>
      </c>
      <c r="B111">
        <v>4.66</v>
      </c>
    </row>
    <row r="112" spans="1:2" x14ac:dyDescent="0.25">
      <c r="A112" s="1">
        <v>36123</v>
      </c>
      <c r="B112">
        <v>4.6399999999999997</v>
      </c>
    </row>
    <row r="113" spans="1:2" x14ac:dyDescent="0.25">
      <c r="A113" s="1">
        <v>36124</v>
      </c>
      <c r="B113">
        <v>4.6500000000000004</v>
      </c>
    </row>
    <row r="114" spans="1:2" x14ac:dyDescent="0.25">
      <c r="A114" s="1">
        <v>36126</v>
      </c>
      <c r="B114">
        <v>4.6500000000000004</v>
      </c>
    </row>
    <row r="115" spans="1:2" x14ac:dyDescent="0.25">
      <c r="A115" s="1">
        <v>36129</v>
      </c>
      <c r="B115">
        <v>4.66</v>
      </c>
    </row>
    <row r="116" spans="1:2" x14ac:dyDescent="0.25">
      <c r="A116" s="1">
        <v>36130</v>
      </c>
      <c r="B116">
        <v>4.6500000000000004</v>
      </c>
    </row>
    <row r="117" spans="1:2" x14ac:dyDescent="0.25">
      <c r="A117" s="1">
        <v>36131</v>
      </c>
      <c r="B117">
        <v>4.66</v>
      </c>
    </row>
    <row r="118" spans="1:2" x14ac:dyDescent="0.25">
      <c r="A118" s="1">
        <v>36132</v>
      </c>
      <c r="B118">
        <v>4.66</v>
      </c>
    </row>
    <row r="119" spans="1:2" x14ac:dyDescent="0.25">
      <c r="A119" s="1">
        <v>36133</v>
      </c>
      <c r="B119">
        <v>4.6500000000000004</v>
      </c>
    </row>
    <row r="120" spans="1:2" x14ac:dyDescent="0.25">
      <c r="A120" s="1">
        <v>36136</v>
      </c>
      <c r="B120">
        <v>4.6399999999999997</v>
      </c>
    </row>
    <row r="121" spans="1:2" x14ac:dyDescent="0.25">
      <c r="A121" s="1">
        <v>36137</v>
      </c>
      <c r="B121">
        <v>4.6399999999999997</v>
      </c>
    </row>
    <row r="122" spans="1:2" x14ac:dyDescent="0.25">
      <c r="A122" s="1">
        <v>36138</v>
      </c>
      <c r="B122">
        <v>4.6399999999999997</v>
      </c>
    </row>
    <row r="123" spans="1:2" x14ac:dyDescent="0.25">
      <c r="A123" s="1">
        <v>36139</v>
      </c>
      <c r="B123">
        <v>4.6399999999999997</v>
      </c>
    </row>
    <row r="124" spans="1:2" x14ac:dyDescent="0.25">
      <c r="A124" s="1">
        <v>36140</v>
      </c>
      <c r="B124">
        <v>4.62</v>
      </c>
    </row>
    <row r="125" spans="1:2" x14ac:dyDescent="0.25">
      <c r="A125" s="1">
        <v>36143</v>
      </c>
      <c r="B125">
        <v>4.6500000000000004</v>
      </c>
    </row>
    <row r="126" spans="1:2" x14ac:dyDescent="0.25">
      <c r="A126" s="1">
        <v>36144</v>
      </c>
      <c r="B126">
        <v>4.6399999999999997</v>
      </c>
    </row>
    <row r="127" spans="1:2" x14ac:dyDescent="0.25">
      <c r="A127" s="1">
        <v>36145</v>
      </c>
      <c r="B127">
        <v>4.6500000000000004</v>
      </c>
    </row>
    <row r="128" spans="1:2" x14ac:dyDescent="0.25">
      <c r="A128" s="1">
        <v>36146</v>
      </c>
      <c r="B128">
        <v>4.6500000000000004</v>
      </c>
    </row>
    <row r="129" spans="1:2" x14ac:dyDescent="0.25">
      <c r="A129" s="1">
        <v>36147</v>
      </c>
      <c r="B129">
        <v>4.6500000000000004</v>
      </c>
    </row>
    <row r="130" spans="1:2" x14ac:dyDescent="0.25">
      <c r="A130" s="1">
        <v>36150</v>
      </c>
      <c r="B130">
        <v>4.6500000000000004</v>
      </c>
    </row>
    <row r="131" spans="1:2" x14ac:dyDescent="0.25">
      <c r="A131" s="1">
        <v>36151</v>
      </c>
      <c r="B131">
        <v>4.6500000000000004</v>
      </c>
    </row>
    <row r="132" spans="1:2" x14ac:dyDescent="0.25">
      <c r="A132" s="1">
        <v>36152</v>
      </c>
      <c r="B132">
        <v>4.6399999999999997</v>
      </c>
    </row>
    <row r="133" spans="1:2" x14ac:dyDescent="0.25">
      <c r="A133" s="1">
        <v>36153</v>
      </c>
      <c r="B133">
        <v>4.6399999999999997</v>
      </c>
    </row>
    <row r="134" spans="1:2" x14ac:dyDescent="0.25">
      <c r="A134" s="1">
        <v>36157</v>
      </c>
      <c r="B134">
        <v>4.63</v>
      </c>
    </row>
    <row r="135" spans="1:2" x14ac:dyDescent="0.25">
      <c r="A135" s="1">
        <v>36158</v>
      </c>
      <c r="B135">
        <v>4.63</v>
      </c>
    </row>
    <row r="136" spans="1:2" x14ac:dyDescent="0.25">
      <c r="A136" s="1">
        <v>36159</v>
      </c>
      <c r="B136">
        <v>4.63</v>
      </c>
    </row>
    <row r="137" spans="1:2" x14ac:dyDescent="0.25">
      <c r="A137" s="1">
        <v>36160</v>
      </c>
      <c r="B137">
        <v>4.6399999999999997</v>
      </c>
    </row>
    <row r="138" spans="1:2" x14ac:dyDescent="0.25">
      <c r="A138" s="1">
        <v>36164</v>
      </c>
      <c r="B138">
        <v>4.6399999999999997</v>
      </c>
    </row>
    <row r="139" spans="1:2" x14ac:dyDescent="0.25">
      <c r="A139" s="1">
        <v>36165</v>
      </c>
      <c r="B139">
        <v>4.63</v>
      </c>
    </row>
    <row r="140" spans="1:2" x14ac:dyDescent="0.25">
      <c r="A140" s="1">
        <v>36166</v>
      </c>
      <c r="B140">
        <v>4.63</v>
      </c>
    </row>
    <row r="141" spans="1:2" x14ac:dyDescent="0.25">
      <c r="A141" s="1">
        <v>36167</v>
      </c>
      <c r="B141">
        <v>4.63</v>
      </c>
    </row>
    <row r="142" spans="1:2" x14ac:dyDescent="0.25">
      <c r="A142" s="1">
        <v>36168</v>
      </c>
      <c r="B142">
        <v>4.62</v>
      </c>
    </row>
    <row r="143" spans="1:2" x14ac:dyDescent="0.25">
      <c r="A143" s="1">
        <v>36171</v>
      </c>
      <c r="B143">
        <v>4.6100000000000003</v>
      </c>
    </row>
    <row r="144" spans="1:2" x14ac:dyDescent="0.25">
      <c r="A144" s="1">
        <v>36172</v>
      </c>
      <c r="B144">
        <v>4.62</v>
      </c>
    </row>
    <row r="145" spans="1:2" x14ac:dyDescent="0.25">
      <c r="A145" s="1">
        <v>36173</v>
      </c>
      <c r="B145">
        <v>4.62</v>
      </c>
    </row>
    <row r="146" spans="1:2" x14ac:dyDescent="0.25">
      <c r="A146" s="1">
        <v>36174</v>
      </c>
      <c r="B146">
        <v>4.6500000000000004</v>
      </c>
    </row>
    <row r="147" spans="1:2" x14ac:dyDescent="0.25">
      <c r="A147" s="1">
        <v>36175</v>
      </c>
      <c r="B147">
        <v>4.66</v>
      </c>
    </row>
    <row r="148" spans="1:2" x14ac:dyDescent="0.25">
      <c r="A148" s="1">
        <v>36179</v>
      </c>
      <c r="B148">
        <v>4.6500000000000004</v>
      </c>
    </row>
    <row r="149" spans="1:2" x14ac:dyDescent="0.25">
      <c r="A149" s="1">
        <v>36180</v>
      </c>
      <c r="B149">
        <v>4.6500000000000004</v>
      </c>
    </row>
    <row r="150" spans="1:2" x14ac:dyDescent="0.25">
      <c r="A150" s="1">
        <v>36181</v>
      </c>
      <c r="B150">
        <v>4.6500000000000004</v>
      </c>
    </row>
    <row r="151" spans="1:2" x14ac:dyDescent="0.25">
      <c r="A151" s="1">
        <v>36182</v>
      </c>
      <c r="B151">
        <v>4.6500000000000004</v>
      </c>
    </row>
    <row r="152" spans="1:2" x14ac:dyDescent="0.25">
      <c r="A152" s="1">
        <v>36185</v>
      </c>
      <c r="B152">
        <v>4.63</v>
      </c>
    </row>
    <row r="153" spans="1:2" x14ac:dyDescent="0.25">
      <c r="A153" s="1">
        <v>36186</v>
      </c>
      <c r="B153">
        <v>4.63</v>
      </c>
    </row>
    <row r="154" spans="1:2" x14ac:dyDescent="0.25">
      <c r="A154" s="1">
        <v>36187</v>
      </c>
      <c r="B154">
        <v>4.62</v>
      </c>
    </row>
    <row r="155" spans="1:2" x14ac:dyDescent="0.25">
      <c r="A155" s="1">
        <v>36188</v>
      </c>
      <c r="B155">
        <v>4.6100000000000003</v>
      </c>
    </row>
    <row r="156" spans="1:2" x14ac:dyDescent="0.25">
      <c r="A156" s="1">
        <v>36189</v>
      </c>
      <c r="B156">
        <v>4.63</v>
      </c>
    </row>
    <row r="157" spans="1:2" x14ac:dyDescent="0.25">
      <c r="A157" s="1">
        <v>36192</v>
      </c>
      <c r="B157">
        <v>4.63</v>
      </c>
    </row>
    <row r="158" spans="1:2" x14ac:dyDescent="0.25">
      <c r="A158" s="1">
        <v>36193</v>
      </c>
      <c r="B158">
        <v>4.63</v>
      </c>
    </row>
    <row r="159" spans="1:2" x14ac:dyDescent="0.25">
      <c r="A159" s="1">
        <v>36194</v>
      </c>
      <c r="B159">
        <v>4.63</v>
      </c>
    </row>
    <row r="160" spans="1:2" x14ac:dyDescent="0.25">
      <c r="A160" s="1">
        <v>36195</v>
      </c>
      <c r="B160">
        <v>4.63</v>
      </c>
    </row>
    <row r="161" spans="1:2" x14ac:dyDescent="0.25">
      <c r="A161" s="1">
        <v>36196</v>
      </c>
      <c r="B161">
        <v>4.63</v>
      </c>
    </row>
    <row r="162" spans="1:2" x14ac:dyDescent="0.25">
      <c r="A162" s="1">
        <v>36200</v>
      </c>
      <c r="B162">
        <v>4.62</v>
      </c>
    </row>
    <row r="163" spans="1:2" x14ac:dyDescent="0.25">
      <c r="A163" s="1">
        <v>36201</v>
      </c>
      <c r="B163">
        <v>4.62</v>
      </c>
    </row>
    <row r="164" spans="1:2" x14ac:dyDescent="0.25">
      <c r="A164" s="1">
        <v>36202</v>
      </c>
      <c r="B164">
        <v>4.6100000000000003</v>
      </c>
    </row>
    <row r="165" spans="1:2" x14ac:dyDescent="0.25">
      <c r="A165" s="1">
        <v>36203</v>
      </c>
      <c r="B165">
        <v>4.6100000000000003</v>
      </c>
    </row>
    <row r="166" spans="1:2" x14ac:dyDescent="0.25">
      <c r="A166" s="1">
        <v>36207</v>
      </c>
      <c r="B166">
        <v>4.6100000000000003</v>
      </c>
    </row>
    <row r="167" spans="1:2" x14ac:dyDescent="0.25">
      <c r="A167" s="1">
        <v>36208</v>
      </c>
      <c r="B167">
        <v>4.6100000000000003</v>
      </c>
    </row>
    <row r="168" spans="1:2" x14ac:dyDescent="0.25">
      <c r="A168" s="1">
        <v>36209</v>
      </c>
      <c r="B168">
        <v>4.6100000000000003</v>
      </c>
    </row>
    <row r="169" spans="1:2" x14ac:dyDescent="0.25">
      <c r="A169" s="1">
        <v>36210</v>
      </c>
      <c r="B169">
        <v>4.6100000000000003</v>
      </c>
    </row>
    <row r="170" spans="1:2" x14ac:dyDescent="0.25">
      <c r="A170" s="1">
        <v>36213</v>
      </c>
      <c r="B170">
        <v>4.5999999999999996</v>
      </c>
    </row>
    <row r="171" spans="1:2" x14ac:dyDescent="0.25">
      <c r="A171" s="1">
        <v>36214</v>
      </c>
      <c r="B171">
        <v>4.5999999999999996</v>
      </c>
    </row>
    <row r="172" spans="1:2" x14ac:dyDescent="0.25">
      <c r="A172" s="1">
        <v>36215</v>
      </c>
      <c r="B172">
        <v>4.6100000000000003</v>
      </c>
    </row>
    <row r="173" spans="1:2" x14ac:dyDescent="0.25">
      <c r="A173" s="1">
        <v>36216</v>
      </c>
      <c r="B173">
        <v>4.63</v>
      </c>
    </row>
    <row r="174" spans="1:2" x14ac:dyDescent="0.25">
      <c r="A174" s="1">
        <v>36217</v>
      </c>
      <c r="B174">
        <v>4.6900000000000004</v>
      </c>
    </row>
    <row r="175" spans="1:2" x14ac:dyDescent="0.25">
      <c r="A175" s="1">
        <v>36220</v>
      </c>
      <c r="B175">
        <v>4.7</v>
      </c>
    </row>
    <row r="176" spans="1:2" x14ac:dyDescent="0.25">
      <c r="A176" s="1">
        <v>36221</v>
      </c>
      <c r="B176">
        <v>4.7</v>
      </c>
    </row>
    <row r="177" spans="1:2" x14ac:dyDescent="0.25">
      <c r="A177" s="1">
        <v>36222</v>
      </c>
      <c r="B177">
        <v>4.71</v>
      </c>
    </row>
    <row r="178" spans="1:2" x14ac:dyDescent="0.25">
      <c r="A178" s="1">
        <v>36223</v>
      </c>
      <c r="B178">
        <v>4.71</v>
      </c>
    </row>
    <row r="179" spans="1:2" x14ac:dyDescent="0.25">
      <c r="A179" s="1">
        <v>36224</v>
      </c>
      <c r="B179">
        <v>4.71</v>
      </c>
    </row>
    <row r="180" spans="1:2" x14ac:dyDescent="0.25">
      <c r="A180" s="1">
        <v>36227</v>
      </c>
      <c r="B180">
        <v>4.7</v>
      </c>
    </row>
    <row r="181" spans="1:2" x14ac:dyDescent="0.25">
      <c r="A181" s="1">
        <v>36228</v>
      </c>
      <c r="B181">
        <v>4.71</v>
      </c>
    </row>
    <row r="182" spans="1:2" x14ac:dyDescent="0.25">
      <c r="A182" s="1">
        <v>36229</v>
      </c>
      <c r="B182">
        <v>4.71</v>
      </c>
    </row>
    <row r="183" spans="1:2" x14ac:dyDescent="0.25">
      <c r="A183" s="1">
        <v>36230</v>
      </c>
      <c r="B183">
        <v>4.71</v>
      </c>
    </row>
    <row r="184" spans="1:2" x14ac:dyDescent="0.25">
      <c r="A184" s="1">
        <v>36231</v>
      </c>
      <c r="B184">
        <v>4.7</v>
      </c>
    </row>
    <row r="185" spans="1:2" x14ac:dyDescent="0.25">
      <c r="A185" s="1">
        <v>36234</v>
      </c>
      <c r="B185">
        <v>4.72</v>
      </c>
    </row>
    <row r="186" spans="1:2" x14ac:dyDescent="0.25">
      <c r="A186" s="1">
        <v>36235</v>
      </c>
      <c r="B186">
        <v>4.71</v>
      </c>
    </row>
    <row r="187" spans="1:2" x14ac:dyDescent="0.25">
      <c r="A187" s="1">
        <v>36236</v>
      </c>
      <c r="B187">
        <v>4.71</v>
      </c>
    </row>
    <row r="188" spans="1:2" x14ac:dyDescent="0.25">
      <c r="A188" s="1">
        <v>36237</v>
      </c>
      <c r="B188">
        <v>4.72</v>
      </c>
    </row>
    <row r="189" spans="1:2" x14ac:dyDescent="0.25">
      <c r="A189" s="1">
        <v>36238</v>
      </c>
      <c r="B189">
        <v>4.6900000000000004</v>
      </c>
    </row>
    <row r="190" spans="1:2" x14ac:dyDescent="0.25">
      <c r="A190" s="1">
        <v>36241</v>
      </c>
      <c r="B190">
        <v>4.6900000000000004</v>
      </c>
    </row>
    <row r="191" spans="1:2" x14ac:dyDescent="0.25">
      <c r="A191" s="1">
        <v>36242</v>
      </c>
      <c r="B191">
        <v>4.74</v>
      </c>
    </row>
    <row r="192" spans="1:2" x14ac:dyDescent="0.25">
      <c r="A192" s="1">
        <v>36243</v>
      </c>
      <c r="B192">
        <v>4.75</v>
      </c>
    </row>
    <row r="193" spans="1:2" x14ac:dyDescent="0.25">
      <c r="A193" s="1">
        <v>36244</v>
      </c>
      <c r="B193">
        <v>4.7300000000000004</v>
      </c>
    </row>
    <row r="194" spans="1:2" x14ac:dyDescent="0.25">
      <c r="A194" s="1">
        <v>36245</v>
      </c>
      <c r="B194">
        <v>4.75</v>
      </c>
    </row>
    <row r="195" spans="1:2" x14ac:dyDescent="0.25">
      <c r="A195" s="1">
        <v>36248</v>
      </c>
      <c r="B195">
        <v>4.74</v>
      </c>
    </row>
    <row r="196" spans="1:2" x14ac:dyDescent="0.25">
      <c r="A196" s="1">
        <v>36249</v>
      </c>
      <c r="B196">
        <v>4.74</v>
      </c>
    </row>
    <row r="197" spans="1:2" x14ac:dyDescent="0.25">
      <c r="A197" s="1">
        <v>36250</v>
      </c>
      <c r="B197">
        <v>4.75</v>
      </c>
    </row>
    <row r="198" spans="1:2" x14ac:dyDescent="0.25">
      <c r="A198" s="1">
        <v>36251</v>
      </c>
      <c r="B198">
        <v>4.76</v>
      </c>
    </row>
    <row r="199" spans="1:2" x14ac:dyDescent="0.25">
      <c r="A199" s="1">
        <v>36255</v>
      </c>
      <c r="B199">
        <v>4.76</v>
      </c>
    </row>
    <row r="200" spans="1:2" x14ac:dyDescent="0.25">
      <c r="A200" s="1">
        <v>36256</v>
      </c>
      <c r="B200">
        <v>4.74</v>
      </c>
    </row>
    <row r="201" spans="1:2" x14ac:dyDescent="0.25">
      <c r="A201" s="1">
        <v>36257</v>
      </c>
      <c r="B201">
        <v>4.74</v>
      </c>
    </row>
    <row r="202" spans="1:2" x14ac:dyDescent="0.25">
      <c r="A202" s="1">
        <v>36258</v>
      </c>
      <c r="B202">
        <v>4.7300000000000004</v>
      </c>
    </row>
    <row r="203" spans="1:2" x14ac:dyDescent="0.25">
      <c r="A203" s="1">
        <v>36259</v>
      </c>
      <c r="B203">
        <v>4.72</v>
      </c>
    </row>
    <row r="204" spans="1:2" x14ac:dyDescent="0.25">
      <c r="A204" s="1">
        <v>36262</v>
      </c>
      <c r="B204">
        <v>4.7</v>
      </c>
    </row>
    <row r="205" spans="1:2" x14ac:dyDescent="0.25">
      <c r="A205" s="1">
        <v>36263</v>
      </c>
      <c r="B205">
        <v>4.7</v>
      </c>
    </row>
    <row r="206" spans="1:2" x14ac:dyDescent="0.25">
      <c r="A206" s="1">
        <v>36264</v>
      </c>
      <c r="B206">
        <v>4.71</v>
      </c>
    </row>
    <row r="207" spans="1:2" x14ac:dyDescent="0.25">
      <c r="A207" s="1">
        <v>36265</v>
      </c>
      <c r="B207">
        <v>4.7</v>
      </c>
    </row>
    <row r="208" spans="1:2" x14ac:dyDescent="0.25">
      <c r="A208" s="1">
        <v>36266</v>
      </c>
      <c r="B208">
        <v>4.7</v>
      </c>
    </row>
    <row r="209" spans="1:2" x14ac:dyDescent="0.25">
      <c r="A209" s="1">
        <v>36269</v>
      </c>
      <c r="B209">
        <v>4.7</v>
      </c>
    </row>
    <row r="210" spans="1:2" x14ac:dyDescent="0.25">
      <c r="A210" s="1">
        <v>36270</v>
      </c>
      <c r="B210">
        <v>4.6900000000000004</v>
      </c>
    </row>
    <row r="211" spans="1:2" x14ac:dyDescent="0.25">
      <c r="A211" s="1">
        <v>36271</v>
      </c>
      <c r="B211">
        <v>4.6900000000000004</v>
      </c>
    </row>
    <row r="212" spans="1:2" x14ac:dyDescent="0.25">
      <c r="A212" s="1">
        <v>36272</v>
      </c>
      <c r="B212">
        <v>4.6900000000000004</v>
      </c>
    </row>
    <row r="213" spans="1:2" x14ac:dyDescent="0.25">
      <c r="A213" s="1">
        <v>36273</v>
      </c>
      <c r="B213">
        <v>4.7</v>
      </c>
    </row>
    <row r="214" spans="1:2" x14ac:dyDescent="0.25">
      <c r="A214" s="1">
        <v>36276</v>
      </c>
      <c r="B214">
        <v>4.6900000000000004</v>
      </c>
    </row>
    <row r="215" spans="1:2" x14ac:dyDescent="0.25">
      <c r="A215" s="1">
        <v>36277</v>
      </c>
      <c r="B215">
        <v>4.68</v>
      </c>
    </row>
    <row r="216" spans="1:2" x14ac:dyDescent="0.25">
      <c r="A216" s="1">
        <v>36278</v>
      </c>
      <c r="B216">
        <v>4.68</v>
      </c>
    </row>
    <row r="217" spans="1:2" x14ac:dyDescent="0.25">
      <c r="A217" s="1">
        <v>36279</v>
      </c>
      <c r="B217">
        <v>4.67</v>
      </c>
    </row>
    <row r="218" spans="1:2" x14ac:dyDescent="0.25">
      <c r="A218" s="1">
        <v>36280</v>
      </c>
      <c r="B218">
        <v>4.68</v>
      </c>
    </row>
    <row r="219" spans="1:2" x14ac:dyDescent="0.25">
      <c r="A219" s="1">
        <v>36283</v>
      </c>
      <c r="B219">
        <v>4.67</v>
      </c>
    </row>
    <row r="220" spans="1:2" x14ac:dyDescent="0.25">
      <c r="A220" s="1">
        <v>36284</v>
      </c>
      <c r="B220">
        <v>4.66</v>
      </c>
    </row>
    <row r="221" spans="1:2" x14ac:dyDescent="0.25">
      <c r="A221" s="1">
        <v>36285</v>
      </c>
      <c r="B221">
        <v>4.68</v>
      </c>
    </row>
    <row r="222" spans="1:2" x14ac:dyDescent="0.25">
      <c r="A222" s="1">
        <v>36286</v>
      </c>
      <c r="B222">
        <v>4.67</v>
      </c>
    </row>
    <row r="223" spans="1:2" x14ac:dyDescent="0.25">
      <c r="A223" s="1">
        <v>36287</v>
      </c>
      <c r="B223">
        <v>4.7</v>
      </c>
    </row>
    <row r="224" spans="1:2" x14ac:dyDescent="0.25">
      <c r="A224" s="1">
        <v>36290</v>
      </c>
      <c r="B224">
        <v>4.7</v>
      </c>
    </row>
    <row r="225" spans="1:2" x14ac:dyDescent="0.25">
      <c r="A225" s="1">
        <v>36291</v>
      </c>
      <c r="B225">
        <v>4.71</v>
      </c>
    </row>
    <row r="226" spans="1:2" x14ac:dyDescent="0.25">
      <c r="A226" s="1">
        <v>36292</v>
      </c>
      <c r="B226">
        <v>4.72</v>
      </c>
    </row>
    <row r="227" spans="1:2" x14ac:dyDescent="0.25">
      <c r="A227" s="1">
        <v>36293</v>
      </c>
      <c r="B227">
        <v>4.7300000000000004</v>
      </c>
    </row>
    <row r="228" spans="1:2" x14ac:dyDescent="0.25">
      <c r="A228" s="1">
        <v>36294</v>
      </c>
      <c r="B228">
        <v>4.75</v>
      </c>
    </row>
    <row r="229" spans="1:2" x14ac:dyDescent="0.25">
      <c r="A229" s="1">
        <v>36297</v>
      </c>
      <c r="B229">
        <v>4.74</v>
      </c>
    </row>
    <row r="230" spans="1:2" x14ac:dyDescent="0.25">
      <c r="A230" s="1">
        <v>36298</v>
      </c>
      <c r="B230">
        <v>4.7300000000000004</v>
      </c>
    </row>
    <row r="231" spans="1:2" x14ac:dyDescent="0.25">
      <c r="A231" s="1">
        <v>36299</v>
      </c>
      <c r="B231">
        <v>4.7300000000000004</v>
      </c>
    </row>
    <row r="232" spans="1:2" x14ac:dyDescent="0.25">
      <c r="A232" s="1">
        <v>36300</v>
      </c>
      <c r="B232">
        <v>4.76</v>
      </c>
    </row>
    <row r="233" spans="1:2" x14ac:dyDescent="0.25">
      <c r="A233" s="1">
        <v>36301</v>
      </c>
      <c r="B233">
        <v>4.76</v>
      </c>
    </row>
    <row r="234" spans="1:2" x14ac:dyDescent="0.25">
      <c r="A234" s="1">
        <v>36304</v>
      </c>
      <c r="B234">
        <v>4.76</v>
      </c>
    </row>
    <row r="235" spans="1:2" x14ac:dyDescent="0.25">
      <c r="A235" s="1">
        <v>36305</v>
      </c>
      <c r="B235">
        <v>4.76</v>
      </c>
    </row>
    <row r="236" spans="1:2" x14ac:dyDescent="0.25">
      <c r="A236" s="1">
        <v>36306</v>
      </c>
      <c r="B236">
        <v>4.7699999999999996</v>
      </c>
    </row>
    <row r="237" spans="1:2" x14ac:dyDescent="0.25">
      <c r="A237" s="1">
        <v>36307</v>
      </c>
      <c r="B237">
        <v>4.78</v>
      </c>
    </row>
    <row r="238" spans="1:2" x14ac:dyDescent="0.25">
      <c r="A238" s="1">
        <v>36308</v>
      </c>
      <c r="B238">
        <v>4.79</v>
      </c>
    </row>
    <row r="239" spans="1:2" x14ac:dyDescent="0.25">
      <c r="A239" s="1">
        <v>36312</v>
      </c>
      <c r="B239">
        <v>4.79</v>
      </c>
    </row>
    <row r="240" spans="1:2" x14ac:dyDescent="0.25">
      <c r="A240" s="1">
        <v>36313</v>
      </c>
      <c r="B240">
        <v>4.79</v>
      </c>
    </row>
    <row r="241" spans="1:2" x14ac:dyDescent="0.25">
      <c r="A241" s="1">
        <v>36314</v>
      </c>
      <c r="B241">
        <v>4.79</v>
      </c>
    </row>
    <row r="242" spans="1:2" x14ac:dyDescent="0.25">
      <c r="A242" s="1">
        <v>36315</v>
      </c>
      <c r="B242">
        <v>4.78</v>
      </c>
    </row>
    <row r="243" spans="1:2" x14ac:dyDescent="0.25">
      <c r="A243" s="1">
        <v>36318</v>
      </c>
      <c r="B243">
        <v>4.7699999999999996</v>
      </c>
    </row>
    <row r="244" spans="1:2" x14ac:dyDescent="0.25">
      <c r="A244" s="1">
        <v>36319</v>
      </c>
      <c r="B244">
        <v>4.7699999999999996</v>
      </c>
    </row>
    <row r="245" spans="1:2" x14ac:dyDescent="0.25">
      <c r="A245" s="1">
        <v>36320</v>
      </c>
      <c r="B245">
        <v>4.7699999999999996</v>
      </c>
    </row>
    <row r="246" spans="1:2" x14ac:dyDescent="0.25">
      <c r="A246" s="1">
        <v>36321</v>
      </c>
      <c r="B246">
        <v>4.7699999999999996</v>
      </c>
    </row>
    <row r="247" spans="1:2" x14ac:dyDescent="0.25">
      <c r="A247" s="1">
        <v>36322</v>
      </c>
      <c r="B247">
        <v>4.79</v>
      </c>
    </row>
    <row r="248" spans="1:2" x14ac:dyDescent="0.25">
      <c r="A248" s="1">
        <v>36325</v>
      </c>
      <c r="B248">
        <v>4.8</v>
      </c>
    </row>
    <row r="249" spans="1:2" x14ac:dyDescent="0.25">
      <c r="A249" s="1">
        <v>36326</v>
      </c>
      <c r="B249">
        <v>4.79</v>
      </c>
    </row>
    <row r="250" spans="1:2" x14ac:dyDescent="0.25">
      <c r="A250" s="1">
        <v>36327</v>
      </c>
      <c r="B250">
        <v>4.8</v>
      </c>
    </row>
    <row r="251" spans="1:2" x14ac:dyDescent="0.25">
      <c r="A251" s="1">
        <v>36328</v>
      </c>
      <c r="B251">
        <v>4.8</v>
      </c>
    </row>
    <row r="252" spans="1:2" x14ac:dyDescent="0.25">
      <c r="A252" s="1">
        <v>36329</v>
      </c>
      <c r="B252">
        <v>4.79</v>
      </c>
    </row>
    <row r="253" spans="1:2" x14ac:dyDescent="0.25">
      <c r="A253" s="1">
        <v>36332</v>
      </c>
      <c r="B253">
        <v>4.78</v>
      </c>
    </row>
    <row r="254" spans="1:2" x14ac:dyDescent="0.25">
      <c r="A254" s="1">
        <v>36333</v>
      </c>
      <c r="B254">
        <v>4.78</v>
      </c>
    </row>
    <row r="255" spans="1:2" x14ac:dyDescent="0.25">
      <c r="A255" s="1">
        <v>36334</v>
      </c>
      <c r="B255">
        <v>4.78</v>
      </c>
    </row>
    <row r="256" spans="1:2" x14ac:dyDescent="0.25">
      <c r="A256" s="1">
        <v>36335</v>
      </c>
      <c r="B256">
        <v>4.78</v>
      </c>
    </row>
    <row r="257" spans="1:2" x14ac:dyDescent="0.25">
      <c r="A257" s="1">
        <v>36336</v>
      </c>
      <c r="B257">
        <v>4.78</v>
      </c>
    </row>
    <row r="258" spans="1:2" x14ac:dyDescent="0.25">
      <c r="A258" s="1">
        <v>36339</v>
      </c>
      <c r="B258">
        <v>4.7699999999999996</v>
      </c>
    </row>
    <row r="259" spans="1:2" x14ac:dyDescent="0.25">
      <c r="A259" s="1">
        <v>36340</v>
      </c>
      <c r="B259">
        <v>4.7699999999999996</v>
      </c>
    </row>
    <row r="260" spans="1:2" x14ac:dyDescent="0.25">
      <c r="A260" s="1">
        <v>36341</v>
      </c>
      <c r="B260">
        <v>4.8</v>
      </c>
    </row>
    <row r="261" spans="1:2" x14ac:dyDescent="0.25">
      <c r="A261" s="1">
        <v>36342</v>
      </c>
      <c r="B261">
        <v>4.8</v>
      </c>
    </row>
    <row r="262" spans="1:2" x14ac:dyDescent="0.25">
      <c r="A262" s="1">
        <v>36343</v>
      </c>
      <c r="B262">
        <v>4.79</v>
      </c>
    </row>
    <row r="263" spans="1:2" x14ac:dyDescent="0.25">
      <c r="A263" s="1">
        <v>36347</v>
      </c>
      <c r="B263">
        <v>4.78</v>
      </c>
    </row>
    <row r="264" spans="1:2" x14ac:dyDescent="0.25">
      <c r="A264" s="1">
        <v>36348</v>
      </c>
      <c r="B264">
        <v>4.78</v>
      </c>
    </row>
    <row r="265" spans="1:2" x14ac:dyDescent="0.25">
      <c r="A265" s="1">
        <v>36349</v>
      </c>
      <c r="B265">
        <v>4.7699999999999996</v>
      </c>
    </row>
    <row r="266" spans="1:2" x14ac:dyDescent="0.25">
      <c r="A266" s="1">
        <v>36350</v>
      </c>
      <c r="B266">
        <v>4.7699999999999996</v>
      </c>
    </row>
    <row r="267" spans="1:2" x14ac:dyDescent="0.25">
      <c r="A267" s="1">
        <v>36353</v>
      </c>
      <c r="B267">
        <v>4.75</v>
      </c>
    </row>
    <row r="268" spans="1:2" x14ac:dyDescent="0.25">
      <c r="A268" s="1">
        <v>36354</v>
      </c>
      <c r="B268">
        <v>4.76</v>
      </c>
    </row>
    <row r="269" spans="1:2" x14ac:dyDescent="0.25">
      <c r="A269" s="1">
        <v>36355</v>
      </c>
      <c r="B269">
        <v>4.76</v>
      </c>
    </row>
    <row r="270" spans="1:2" x14ac:dyDescent="0.25">
      <c r="A270" s="1">
        <v>36356</v>
      </c>
      <c r="B270">
        <v>4.75</v>
      </c>
    </row>
    <row r="271" spans="1:2" x14ac:dyDescent="0.25">
      <c r="A271" s="1">
        <v>36357</v>
      </c>
      <c r="B271">
        <v>4.75</v>
      </c>
    </row>
    <row r="272" spans="1:2" x14ac:dyDescent="0.25">
      <c r="A272" s="1">
        <v>36360</v>
      </c>
      <c r="B272">
        <v>4.75</v>
      </c>
    </row>
    <row r="273" spans="1:2" x14ac:dyDescent="0.25">
      <c r="A273" s="1">
        <v>36361</v>
      </c>
      <c r="B273">
        <v>4.75</v>
      </c>
    </row>
    <row r="274" spans="1:2" x14ac:dyDescent="0.25">
      <c r="A274" s="1">
        <v>36362</v>
      </c>
      <c r="B274">
        <v>4.75</v>
      </c>
    </row>
    <row r="275" spans="1:2" x14ac:dyDescent="0.25">
      <c r="A275" s="1">
        <v>36363</v>
      </c>
      <c r="B275">
        <v>4.74</v>
      </c>
    </row>
    <row r="276" spans="1:2" x14ac:dyDescent="0.25">
      <c r="A276" s="1">
        <v>36364</v>
      </c>
      <c r="B276">
        <v>4.74</v>
      </c>
    </row>
    <row r="277" spans="1:2" x14ac:dyDescent="0.25">
      <c r="A277" s="1">
        <v>36367</v>
      </c>
      <c r="B277">
        <v>4.74</v>
      </c>
    </row>
    <row r="278" spans="1:2" x14ac:dyDescent="0.25">
      <c r="A278" s="1">
        <v>36368</v>
      </c>
      <c r="B278">
        <v>4.74</v>
      </c>
    </row>
    <row r="279" spans="1:2" x14ac:dyDescent="0.25">
      <c r="A279" s="1">
        <v>36369</v>
      </c>
      <c r="B279">
        <v>4.75</v>
      </c>
    </row>
    <row r="280" spans="1:2" x14ac:dyDescent="0.25">
      <c r="A280" s="1">
        <v>36370</v>
      </c>
      <c r="B280">
        <v>4.76</v>
      </c>
    </row>
    <row r="281" spans="1:2" x14ac:dyDescent="0.25">
      <c r="A281" s="1">
        <v>36371</v>
      </c>
      <c r="B281">
        <v>4.78</v>
      </c>
    </row>
    <row r="282" spans="1:2" x14ac:dyDescent="0.25">
      <c r="A282" s="1">
        <v>36374</v>
      </c>
      <c r="B282">
        <v>4.78</v>
      </c>
    </row>
    <row r="283" spans="1:2" x14ac:dyDescent="0.25">
      <c r="A283" s="1">
        <v>36375</v>
      </c>
      <c r="B283">
        <v>4.78</v>
      </c>
    </row>
    <row r="284" spans="1:2" x14ac:dyDescent="0.25">
      <c r="A284" s="1">
        <v>36376</v>
      </c>
      <c r="B284">
        <v>4.7699999999999996</v>
      </c>
    </row>
    <row r="285" spans="1:2" x14ac:dyDescent="0.25">
      <c r="A285" s="1">
        <v>36377</v>
      </c>
      <c r="B285">
        <v>4.7699999999999996</v>
      </c>
    </row>
    <row r="286" spans="1:2" x14ac:dyDescent="0.25">
      <c r="A286" s="1">
        <v>36378</v>
      </c>
      <c r="B286">
        <v>4.75</v>
      </c>
    </row>
    <row r="287" spans="1:2" x14ac:dyDescent="0.25">
      <c r="A287" s="1">
        <v>36381</v>
      </c>
      <c r="B287">
        <v>4.74</v>
      </c>
    </row>
    <row r="288" spans="1:2" x14ac:dyDescent="0.25">
      <c r="A288" s="1">
        <v>36382</v>
      </c>
      <c r="B288">
        <v>4.75</v>
      </c>
    </row>
    <row r="289" spans="1:2" x14ac:dyDescent="0.25">
      <c r="A289" s="1">
        <v>36383</v>
      </c>
      <c r="B289">
        <v>4.75</v>
      </c>
    </row>
    <row r="290" spans="1:2" x14ac:dyDescent="0.25">
      <c r="A290" s="1">
        <v>36384</v>
      </c>
      <c r="B290">
        <v>4.76</v>
      </c>
    </row>
    <row r="291" spans="1:2" x14ac:dyDescent="0.25">
      <c r="A291" s="1">
        <v>36385</v>
      </c>
      <c r="B291">
        <v>4.7699999999999996</v>
      </c>
    </row>
    <row r="292" spans="1:2" x14ac:dyDescent="0.25">
      <c r="A292" s="1">
        <v>36388</v>
      </c>
      <c r="B292">
        <v>4.79</v>
      </c>
    </row>
    <row r="293" spans="1:2" x14ac:dyDescent="0.25">
      <c r="A293" s="1">
        <v>36389</v>
      </c>
      <c r="B293">
        <v>4.79</v>
      </c>
    </row>
    <row r="294" spans="1:2" x14ac:dyDescent="0.25">
      <c r="A294" s="1">
        <v>36390</v>
      </c>
      <c r="B294">
        <v>4.79</v>
      </c>
    </row>
    <row r="295" spans="1:2" x14ac:dyDescent="0.25">
      <c r="A295" s="1">
        <v>36391</v>
      </c>
      <c r="B295">
        <v>4.79</v>
      </c>
    </row>
    <row r="296" spans="1:2" x14ac:dyDescent="0.25">
      <c r="A296" s="1">
        <v>36392</v>
      </c>
      <c r="B296">
        <v>4.79</v>
      </c>
    </row>
    <row r="297" spans="1:2" x14ac:dyDescent="0.25">
      <c r="A297" s="1">
        <v>36395</v>
      </c>
      <c r="B297">
        <v>4.79</v>
      </c>
    </row>
    <row r="298" spans="1:2" x14ac:dyDescent="0.25">
      <c r="A298" s="1">
        <v>36396</v>
      </c>
      <c r="B298">
        <v>4.79</v>
      </c>
    </row>
    <row r="299" spans="1:2" x14ac:dyDescent="0.25">
      <c r="A299" s="1">
        <v>36397</v>
      </c>
      <c r="B299">
        <v>4.79</v>
      </c>
    </row>
    <row r="300" spans="1:2" x14ac:dyDescent="0.25">
      <c r="A300" s="1">
        <v>36398</v>
      </c>
      <c r="B300">
        <v>4.78</v>
      </c>
    </row>
    <row r="301" spans="1:2" x14ac:dyDescent="0.25">
      <c r="A301" s="1">
        <v>36399</v>
      </c>
      <c r="B301">
        <v>4.76</v>
      </c>
    </row>
    <row r="302" spans="1:2" x14ac:dyDescent="0.25">
      <c r="A302" s="1">
        <v>36402</v>
      </c>
      <c r="B302">
        <v>4.74</v>
      </c>
    </row>
    <row r="303" spans="1:2" x14ac:dyDescent="0.25">
      <c r="A303" s="1">
        <v>36403</v>
      </c>
      <c r="B303">
        <v>4.76</v>
      </c>
    </row>
    <row r="304" spans="1:2" x14ac:dyDescent="0.25">
      <c r="A304" s="1">
        <v>36404</v>
      </c>
      <c r="B304">
        <v>4.7699999999999996</v>
      </c>
    </row>
    <row r="305" spans="1:2" x14ac:dyDescent="0.25">
      <c r="A305" s="1">
        <v>36405</v>
      </c>
      <c r="B305">
        <v>4.7699999999999996</v>
      </c>
    </row>
    <row r="306" spans="1:2" x14ac:dyDescent="0.25">
      <c r="A306" s="1">
        <v>36406</v>
      </c>
      <c r="B306">
        <v>4.78</v>
      </c>
    </row>
    <row r="307" spans="1:2" x14ac:dyDescent="0.25">
      <c r="A307" s="1">
        <v>36410</v>
      </c>
      <c r="B307">
        <v>4.7699999999999996</v>
      </c>
    </row>
    <row r="308" spans="1:2" x14ac:dyDescent="0.25">
      <c r="A308" s="1">
        <v>36411</v>
      </c>
      <c r="B308">
        <v>4.78</v>
      </c>
    </row>
    <row r="309" spans="1:2" x14ac:dyDescent="0.25">
      <c r="A309" s="1">
        <v>36412</v>
      </c>
      <c r="B309">
        <v>4.7699999999999996</v>
      </c>
    </row>
    <row r="310" spans="1:2" x14ac:dyDescent="0.25">
      <c r="A310" s="1">
        <v>36413</v>
      </c>
      <c r="B310">
        <v>4.78</v>
      </c>
    </row>
    <row r="311" spans="1:2" x14ac:dyDescent="0.25">
      <c r="A311" s="1">
        <v>36416</v>
      </c>
      <c r="B311">
        <v>4.78</v>
      </c>
    </row>
    <row r="312" spans="1:2" x14ac:dyDescent="0.25">
      <c r="A312" s="1">
        <v>36417</v>
      </c>
      <c r="B312">
        <v>4.79</v>
      </c>
    </row>
    <row r="313" spans="1:2" x14ac:dyDescent="0.25">
      <c r="A313" s="1">
        <v>36418</v>
      </c>
      <c r="B313">
        <v>4.8</v>
      </c>
    </row>
    <row r="314" spans="1:2" x14ac:dyDescent="0.25">
      <c r="A314" s="1">
        <v>36419</v>
      </c>
      <c r="B314">
        <v>4.8</v>
      </c>
    </row>
    <row r="315" spans="1:2" x14ac:dyDescent="0.25">
      <c r="A315" s="1">
        <v>36420</v>
      </c>
      <c r="B315">
        <v>4.8</v>
      </c>
    </row>
    <row r="316" spans="1:2" x14ac:dyDescent="0.25">
      <c r="A316" s="1">
        <v>36423</v>
      </c>
      <c r="B316">
        <v>4.79</v>
      </c>
    </row>
    <row r="317" spans="1:2" x14ac:dyDescent="0.25">
      <c r="A317" s="1">
        <v>36424</v>
      </c>
      <c r="B317">
        <v>4.79</v>
      </c>
    </row>
    <row r="318" spans="1:2" x14ac:dyDescent="0.25">
      <c r="A318" s="1">
        <v>36425</v>
      </c>
      <c r="B318">
        <v>4.79</v>
      </c>
    </row>
    <row r="319" spans="1:2" x14ac:dyDescent="0.25">
      <c r="A319" s="1">
        <v>36426</v>
      </c>
      <c r="B319">
        <v>4.79</v>
      </c>
    </row>
    <row r="320" spans="1:2" x14ac:dyDescent="0.25">
      <c r="A320" s="1">
        <v>36427</v>
      </c>
      <c r="B320">
        <v>4.8</v>
      </c>
    </row>
    <row r="321" spans="1:2" x14ac:dyDescent="0.25">
      <c r="A321" s="1">
        <v>36430</v>
      </c>
      <c r="B321">
        <v>4.78</v>
      </c>
    </row>
    <row r="322" spans="1:2" x14ac:dyDescent="0.25">
      <c r="A322" s="1">
        <v>36431</v>
      </c>
      <c r="B322">
        <v>4.79</v>
      </c>
    </row>
    <row r="323" spans="1:2" x14ac:dyDescent="0.25">
      <c r="A323" s="1">
        <v>36432</v>
      </c>
      <c r="B323">
        <v>4.79</v>
      </c>
    </row>
    <row r="324" spans="1:2" x14ac:dyDescent="0.25">
      <c r="A324" s="1">
        <v>36433</v>
      </c>
      <c r="B324">
        <v>4.8</v>
      </c>
    </row>
    <row r="325" spans="1:2" x14ac:dyDescent="0.25">
      <c r="A325" s="1">
        <v>36434</v>
      </c>
      <c r="B325">
        <v>4.8</v>
      </c>
    </row>
    <row r="326" spans="1:2" x14ac:dyDescent="0.25">
      <c r="A326" s="1">
        <v>36437</v>
      </c>
      <c r="B326">
        <v>4.79</v>
      </c>
    </row>
    <row r="327" spans="1:2" x14ac:dyDescent="0.25">
      <c r="A327" s="1">
        <v>36438</v>
      </c>
      <c r="B327">
        <v>4.78</v>
      </c>
    </row>
    <row r="328" spans="1:2" x14ac:dyDescent="0.25">
      <c r="A328" s="1">
        <v>36439</v>
      </c>
      <c r="B328">
        <v>4.7699999999999996</v>
      </c>
    </row>
    <row r="329" spans="1:2" x14ac:dyDescent="0.25">
      <c r="A329" s="1">
        <v>36440</v>
      </c>
      <c r="B329">
        <v>4.78</v>
      </c>
    </row>
    <row r="330" spans="1:2" x14ac:dyDescent="0.25">
      <c r="A330" s="1">
        <v>36441</v>
      </c>
      <c r="B330">
        <v>4.78</v>
      </c>
    </row>
    <row r="331" spans="1:2" x14ac:dyDescent="0.25">
      <c r="A331" s="1">
        <v>36445</v>
      </c>
      <c r="B331">
        <v>4.7699999999999996</v>
      </c>
    </row>
    <row r="332" spans="1:2" x14ac:dyDescent="0.25">
      <c r="A332" s="1">
        <v>36446</v>
      </c>
      <c r="B332">
        <v>4.7699999999999996</v>
      </c>
    </row>
    <row r="333" spans="1:2" x14ac:dyDescent="0.25">
      <c r="A333" s="1">
        <v>36447</v>
      </c>
      <c r="B333">
        <v>4.78</v>
      </c>
    </row>
    <row r="334" spans="1:2" x14ac:dyDescent="0.25">
      <c r="A334" s="1">
        <v>36448</v>
      </c>
      <c r="B334">
        <v>4.79</v>
      </c>
    </row>
    <row r="335" spans="1:2" x14ac:dyDescent="0.25">
      <c r="A335" s="1">
        <v>36451</v>
      </c>
      <c r="B335">
        <v>4.7699999999999996</v>
      </c>
    </row>
    <row r="336" spans="1:2" x14ac:dyDescent="0.25">
      <c r="A336" s="1">
        <v>36452</v>
      </c>
      <c r="B336">
        <v>4.76</v>
      </c>
    </row>
    <row r="337" spans="1:2" x14ac:dyDescent="0.25">
      <c r="A337" s="1">
        <v>36453</v>
      </c>
      <c r="B337">
        <v>4.76</v>
      </c>
    </row>
    <row r="338" spans="1:2" x14ac:dyDescent="0.25">
      <c r="A338" s="1">
        <v>36454</v>
      </c>
      <c r="B338">
        <v>4.76</v>
      </c>
    </row>
    <row r="339" spans="1:2" x14ac:dyDescent="0.25">
      <c r="A339" s="1">
        <v>36455</v>
      </c>
      <c r="B339">
        <v>4.76</v>
      </c>
    </row>
    <row r="340" spans="1:2" x14ac:dyDescent="0.25">
      <c r="A340" s="1">
        <v>36458</v>
      </c>
      <c r="B340">
        <v>4.75</v>
      </c>
    </row>
    <row r="341" spans="1:2" x14ac:dyDescent="0.25">
      <c r="A341" s="1">
        <v>36459</v>
      </c>
      <c r="B341">
        <v>4.75</v>
      </c>
    </row>
    <row r="342" spans="1:2" x14ac:dyDescent="0.25">
      <c r="A342" s="1">
        <v>36460</v>
      </c>
      <c r="B342">
        <v>4.75</v>
      </c>
    </row>
    <row r="343" spans="1:2" x14ac:dyDescent="0.25">
      <c r="A343" s="1">
        <v>36461</v>
      </c>
      <c r="B343">
        <v>4.75</v>
      </c>
    </row>
    <row r="344" spans="1:2" x14ac:dyDescent="0.25">
      <c r="A344" s="1">
        <v>36462</v>
      </c>
      <c r="B344">
        <v>4.7699999999999996</v>
      </c>
    </row>
    <row r="345" spans="1:2" x14ac:dyDescent="0.25">
      <c r="A345" s="1">
        <v>36465</v>
      </c>
      <c r="B345">
        <v>4.78</v>
      </c>
    </row>
    <row r="346" spans="1:2" x14ac:dyDescent="0.25">
      <c r="A346" s="1">
        <v>36466</v>
      </c>
      <c r="B346">
        <v>4.78</v>
      </c>
    </row>
    <row r="347" spans="1:2" x14ac:dyDescent="0.25">
      <c r="A347" s="1">
        <v>36467</v>
      </c>
      <c r="B347">
        <v>4.78</v>
      </c>
    </row>
    <row r="348" spans="1:2" x14ac:dyDescent="0.25">
      <c r="A348" s="1">
        <v>36468</v>
      </c>
      <c r="B348">
        <v>4.78</v>
      </c>
    </row>
    <row r="349" spans="1:2" x14ac:dyDescent="0.25">
      <c r="A349" s="1">
        <v>36469</v>
      </c>
      <c r="B349">
        <v>4.79</v>
      </c>
    </row>
    <row r="350" spans="1:2" x14ac:dyDescent="0.25">
      <c r="A350" s="1">
        <v>36472</v>
      </c>
      <c r="B350">
        <v>4.79</v>
      </c>
    </row>
    <row r="351" spans="1:2" x14ac:dyDescent="0.25">
      <c r="A351" s="1">
        <v>36473</v>
      </c>
      <c r="B351">
        <v>4.7699999999999996</v>
      </c>
    </row>
    <row r="352" spans="1:2" x14ac:dyDescent="0.25">
      <c r="A352" s="1">
        <v>36474</v>
      </c>
      <c r="B352">
        <v>4.76</v>
      </c>
    </row>
    <row r="353" spans="1:2" x14ac:dyDescent="0.25">
      <c r="A353" s="1">
        <v>36476</v>
      </c>
      <c r="B353">
        <v>4.76</v>
      </c>
    </row>
    <row r="354" spans="1:2" x14ac:dyDescent="0.25">
      <c r="A354" s="1">
        <v>36479</v>
      </c>
      <c r="B354">
        <v>4.78</v>
      </c>
    </row>
    <row r="355" spans="1:2" x14ac:dyDescent="0.25">
      <c r="A355" s="1">
        <v>36480</v>
      </c>
      <c r="B355">
        <v>4.7699999999999996</v>
      </c>
    </row>
    <row r="356" spans="1:2" x14ac:dyDescent="0.25">
      <c r="A356" s="1">
        <v>36481</v>
      </c>
      <c r="B356">
        <v>4.78</v>
      </c>
    </row>
    <row r="357" spans="1:2" x14ac:dyDescent="0.25">
      <c r="A357" s="1">
        <v>36482</v>
      </c>
      <c r="B357">
        <v>4.78</v>
      </c>
    </row>
    <row r="358" spans="1:2" x14ac:dyDescent="0.25">
      <c r="A358" s="1">
        <v>36483</v>
      </c>
      <c r="B358">
        <v>4.7699999999999996</v>
      </c>
    </row>
    <row r="359" spans="1:2" x14ac:dyDescent="0.25">
      <c r="A359" s="1">
        <v>36486</v>
      </c>
      <c r="B359">
        <v>4.76</v>
      </c>
    </row>
    <row r="360" spans="1:2" x14ac:dyDescent="0.25">
      <c r="A360" s="1">
        <v>36487</v>
      </c>
      <c r="B360">
        <v>4.76</v>
      </c>
    </row>
    <row r="361" spans="1:2" x14ac:dyDescent="0.25">
      <c r="A361" s="1">
        <v>36488</v>
      </c>
      <c r="B361">
        <v>4.75</v>
      </c>
    </row>
    <row r="362" spans="1:2" x14ac:dyDescent="0.25">
      <c r="A362" s="1">
        <v>36490</v>
      </c>
      <c r="B362">
        <v>4.74</v>
      </c>
    </row>
    <row r="363" spans="1:2" x14ac:dyDescent="0.25">
      <c r="A363" s="1">
        <v>36493</v>
      </c>
      <c r="B363">
        <v>4.72</v>
      </c>
    </row>
    <row r="364" spans="1:2" x14ac:dyDescent="0.25">
      <c r="A364" s="1">
        <v>36494</v>
      </c>
      <c r="B364">
        <v>4.75</v>
      </c>
    </row>
    <row r="365" spans="1:2" x14ac:dyDescent="0.25">
      <c r="A365" s="1">
        <v>36495</v>
      </c>
      <c r="B365">
        <v>4.74</v>
      </c>
    </row>
    <row r="366" spans="1:2" x14ac:dyDescent="0.25">
      <c r="A366" s="1">
        <v>36496</v>
      </c>
      <c r="B366">
        <v>4.74</v>
      </c>
    </row>
    <row r="367" spans="1:2" x14ac:dyDescent="0.25">
      <c r="A367" s="1">
        <v>36497</v>
      </c>
      <c r="B367">
        <v>4.72</v>
      </c>
    </row>
    <row r="368" spans="1:2" x14ac:dyDescent="0.25">
      <c r="A368" s="1">
        <v>36500</v>
      </c>
      <c r="B368">
        <v>4.72</v>
      </c>
    </row>
    <row r="369" spans="1:2" x14ac:dyDescent="0.25">
      <c r="A369" s="1">
        <v>36501</v>
      </c>
      <c r="B369">
        <v>4.72</v>
      </c>
    </row>
    <row r="370" spans="1:2" x14ac:dyDescent="0.25">
      <c r="A370" s="1">
        <v>36502</v>
      </c>
      <c r="B370">
        <v>4.71</v>
      </c>
    </row>
    <row r="371" spans="1:2" x14ac:dyDescent="0.25">
      <c r="A371" s="1">
        <v>36503</v>
      </c>
      <c r="B371">
        <v>4.71</v>
      </c>
    </row>
    <row r="372" spans="1:2" x14ac:dyDescent="0.25">
      <c r="A372" s="1">
        <v>36504</v>
      </c>
      <c r="B372">
        <v>4.71</v>
      </c>
    </row>
    <row r="373" spans="1:2" x14ac:dyDescent="0.25">
      <c r="A373" s="1">
        <v>36507</v>
      </c>
      <c r="B373">
        <v>4.6900000000000004</v>
      </c>
    </row>
    <row r="374" spans="1:2" x14ac:dyDescent="0.25">
      <c r="A374" s="1">
        <v>36508</v>
      </c>
      <c r="B374">
        <v>4.7</v>
      </c>
    </row>
    <row r="375" spans="1:2" x14ac:dyDescent="0.25">
      <c r="A375" s="1">
        <v>36509</v>
      </c>
      <c r="B375">
        <v>4.7</v>
      </c>
    </row>
    <row r="376" spans="1:2" x14ac:dyDescent="0.25">
      <c r="A376" s="1">
        <v>36510</v>
      </c>
      <c r="B376">
        <v>4.7</v>
      </c>
    </row>
    <row r="377" spans="1:2" x14ac:dyDescent="0.25">
      <c r="A377" s="1">
        <v>36511</v>
      </c>
      <c r="B377">
        <v>4.72</v>
      </c>
    </row>
    <row r="378" spans="1:2" x14ac:dyDescent="0.25">
      <c r="A378" s="1">
        <v>36514</v>
      </c>
      <c r="B378">
        <v>4.7</v>
      </c>
    </row>
    <row r="379" spans="1:2" x14ac:dyDescent="0.25">
      <c r="A379" s="1">
        <v>36515</v>
      </c>
      <c r="B379">
        <v>4.71</v>
      </c>
    </row>
    <row r="380" spans="1:2" x14ac:dyDescent="0.25">
      <c r="A380" s="1">
        <v>36516</v>
      </c>
      <c r="B380">
        <v>4.7</v>
      </c>
    </row>
    <row r="381" spans="1:2" x14ac:dyDescent="0.25">
      <c r="A381" s="1">
        <v>36517</v>
      </c>
      <c r="B381">
        <v>4.7</v>
      </c>
    </row>
    <row r="382" spans="1:2" x14ac:dyDescent="0.25">
      <c r="A382" s="1">
        <v>36521</v>
      </c>
      <c r="B382">
        <v>4.6900000000000004</v>
      </c>
    </row>
    <row r="383" spans="1:2" x14ac:dyDescent="0.25">
      <c r="A383" s="1">
        <v>36522</v>
      </c>
      <c r="B383">
        <v>4.6900000000000004</v>
      </c>
    </row>
    <row r="384" spans="1:2" x14ac:dyDescent="0.25">
      <c r="A384" s="1">
        <v>36523</v>
      </c>
      <c r="B384">
        <v>4.6900000000000004</v>
      </c>
    </row>
    <row r="385" spans="1:2" x14ac:dyDescent="0.25">
      <c r="A385" s="1">
        <v>36524</v>
      </c>
      <c r="B385">
        <v>4.6900000000000004</v>
      </c>
    </row>
    <row r="386" spans="1:2" x14ac:dyDescent="0.25">
      <c r="A386" s="1">
        <v>36525</v>
      </c>
      <c r="B386">
        <v>4.6900000000000004</v>
      </c>
    </row>
    <row r="387" spans="1:2" x14ac:dyDescent="0.25">
      <c r="A387" s="1">
        <v>36528</v>
      </c>
      <c r="B387">
        <v>4.6900000000000004</v>
      </c>
    </row>
    <row r="388" spans="1:2" x14ac:dyDescent="0.25">
      <c r="A388" s="1">
        <v>36529</v>
      </c>
      <c r="B388">
        <v>4.7</v>
      </c>
    </row>
    <row r="389" spans="1:2" x14ac:dyDescent="0.25">
      <c r="A389" s="1">
        <v>36530</v>
      </c>
      <c r="B389">
        <v>4.6900000000000004</v>
      </c>
    </row>
    <row r="390" spans="1:2" x14ac:dyDescent="0.25">
      <c r="A390" s="1">
        <v>36531</v>
      </c>
      <c r="B390">
        <v>4.6900000000000004</v>
      </c>
    </row>
    <row r="391" spans="1:2" x14ac:dyDescent="0.25">
      <c r="A391" s="1">
        <v>36532</v>
      </c>
      <c r="B391">
        <v>4.7</v>
      </c>
    </row>
    <row r="392" spans="1:2" x14ac:dyDescent="0.25">
      <c r="A392" s="1">
        <v>36535</v>
      </c>
      <c r="B392">
        <v>4.6900000000000004</v>
      </c>
    </row>
    <row r="393" spans="1:2" x14ac:dyDescent="0.25">
      <c r="A393" s="1">
        <v>36536</v>
      </c>
      <c r="B393">
        <v>4.68</v>
      </c>
    </row>
    <row r="394" spans="1:2" x14ac:dyDescent="0.25">
      <c r="A394" s="1">
        <v>36537</v>
      </c>
      <c r="B394">
        <v>4.68</v>
      </c>
    </row>
    <row r="395" spans="1:2" x14ac:dyDescent="0.25">
      <c r="A395" s="1">
        <v>36538</v>
      </c>
      <c r="B395">
        <v>4.6900000000000004</v>
      </c>
    </row>
    <row r="396" spans="1:2" x14ac:dyDescent="0.25">
      <c r="A396" s="1">
        <v>36539</v>
      </c>
      <c r="B396">
        <v>4.6900000000000004</v>
      </c>
    </row>
    <row r="397" spans="1:2" x14ac:dyDescent="0.25">
      <c r="A397" s="1">
        <v>36543</v>
      </c>
      <c r="B397">
        <v>4.6900000000000004</v>
      </c>
    </row>
    <row r="398" spans="1:2" x14ac:dyDescent="0.25">
      <c r="A398" s="1">
        <v>36544</v>
      </c>
      <c r="B398">
        <v>4.7</v>
      </c>
    </row>
    <row r="399" spans="1:2" x14ac:dyDescent="0.25">
      <c r="A399" s="1">
        <v>36545</v>
      </c>
      <c r="B399">
        <v>4.7</v>
      </c>
    </row>
    <row r="400" spans="1:2" x14ac:dyDescent="0.25">
      <c r="A400" s="1">
        <v>36546</v>
      </c>
      <c r="B400">
        <v>4.7</v>
      </c>
    </row>
    <row r="401" spans="1:2" x14ac:dyDescent="0.25">
      <c r="A401" s="1">
        <v>36549</v>
      </c>
      <c r="B401">
        <v>4.6900000000000004</v>
      </c>
    </row>
    <row r="402" spans="1:2" x14ac:dyDescent="0.25">
      <c r="A402" s="1">
        <v>36550</v>
      </c>
      <c r="B402">
        <v>4.68</v>
      </c>
    </row>
    <row r="403" spans="1:2" x14ac:dyDescent="0.25">
      <c r="A403" s="1">
        <v>36551</v>
      </c>
      <c r="B403">
        <v>4.68</v>
      </c>
    </row>
    <row r="404" spans="1:2" x14ac:dyDescent="0.25">
      <c r="A404" s="1">
        <v>36552</v>
      </c>
      <c r="B404">
        <v>4.66</v>
      </c>
    </row>
    <row r="405" spans="1:2" x14ac:dyDescent="0.25">
      <c r="A405" s="1">
        <v>36553</v>
      </c>
      <c r="B405">
        <v>4.6500000000000004</v>
      </c>
    </row>
    <row r="406" spans="1:2" x14ac:dyDescent="0.25">
      <c r="A406" s="1">
        <v>36556</v>
      </c>
      <c r="B406">
        <v>4.67</v>
      </c>
    </row>
    <row r="407" spans="1:2" x14ac:dyDescent="0.25">
      <c r="A407" s="1">
        <v>36557</v>
      </c>
      <c r="B407">
        <v>4.67</v>
      </c>
    </row>
    <row r="408" spans="1:2" x14ac:dyDescent="0.25">
      <c r="A408" s="1">
        <v>36558</v>
      </c>
      <c r="B408">
        <v>4.66</v>
      </c>
    </row>
    <row r="409" spans="1:2" x14ac:dyDescent="0.25">
      <c r="A409" s="1">
        <v>36559</v>
      </c>
      <c r="B409">
        <v>4.66</v>
      </c>
    </row>
    <row r="410" spans="1:2" x14ac:dyDescent="0.25">
      <c r="A410" s="1">
        <v>36560</v>
      </c>
      <c r="B410">
        <v>4.6500000000000004</v>
      </c>
    </row>
    <row r="411" spans="1:2" x14ac:dyDescent="0.25">
      <c r="A411" s="1">
        <v>36563</v>
      </c>
      <c r="B411">
        <v>4.6399999999999997</v>
      </c>
    </row>
    <row r="412" spans="1:2" x14ac:dyDescent="0.25">
      <c r="A412" s="1">
        <v>36564</v>
      </c>
      <c r="B412">
        <v>4.62</v>
      </c>
    </row>
    <row r="413" spans="1:2" x14ac:dyDescent="0.25">
      <c r="A413" s="1">
        <v>36565</v>
      </c>
      <c r="B413">
        <v>4.63</v>
      </c>
    </row>
    <row r="414" spans="1:2" x14ac:dyDescent="0.25">
      <c r="A414" s="1">
        <v>36566</v>
      </c>
      <c r="B414">
        <v>4.6399999999999997</v>
      </c>
    </row>
    <row r="415" spans="1:2" x14ac:dyDescent="0.25">
      <c r="A415" s="1">
        <v>36567</v>
      </c>
      <c r="B415">
        <v>4.6399999999999997</v>
      </c>
    </row>
    <row r="416" spans="1:2" x14ac:dyDescent="0.25">
      <c r="A416" s="1">
        <v>36570</v>
      </c>
      <c r="B416">
        <v>4.6500000000000004</v>
      </c>
    </row>
    <row r="417" spans="1:2" x14ac:dyDescent="0.25">
      <c r="A417" s="1">
        <v>36571</v>
      </c>
      <c r="B417">
        <v>4.6399999999999997</v>
      </c>
    </row>
    <row r="418" spans="1:2" x14ac:dyDescent="0.25">
      <c r="A418" s="1">
        <v>36572</v>
      </c>
      <c r="B418">
        <v>4.66</v>
      </c>
    </row>
    <row r="419" spans="1:2" x14ac:dyDescent="0.25">
      <c r="A419" s="1">
        <v>36573</v>
      </c>
      <c r="B419">
        <v>4.6500000000000004</v>
      </c>
    </row>
    <row r="420" spans="1:2" x14ac:dyDescent="0.25">
      <c r="A420" s="1">
        <v>36574</v>
      </c>
      <c r="B420">
        <v>4.6500000000000004</v>
      </c>
    </row>
    <row r="421" spans="1:2" x14ac:dyDescent="0.25">
      <c r="A421" s="1">
        <v>36578</v>
      </c>
      <c r="B421">
        <v>4.6399999999999997</v>
      </c>
    </row>
    <row r="422" spans="1:2" x14ac:dyDescent="0.25">
      <c r="A422" s="1">
        <v>36579</v>
      </c>
      <c r="B422">
        <v>4.63</v>
      </c>
    </row>
    <row r="423" spans="1:2" x14ac:dyDescent="0.25">
      <c r="A423" s="1">
        <v>36580</v>
      </c>
      <c r="B423">
        <v>4.6399999999999997</v>
      </c>
    </row>
    <row r="424" spans="1:2" x14ac:dyDescent="0.25">
      <c r="A424" s="1">
        <v>36581</v>
      </c>
      <c r="B424">
        <v>4.6100000000000003</v>
      </c>
    </row>
    <row r="425" spans="1:2" x14ac:dyDescent="0.25">
      <c r="A425" s="1">
        <v>36584</v>
      </c>
      <c r="B425">
        <v>4.6399999999999997</v>
      </c>
    </row>
    <row r="426" spans="1:2" x14ac:dyDescent="0.25">
      <c r="A426" s="1">
        <v>36585</v>
      </c>
      <c r="B426">
        <v>4.6399999999999997</v>
      </c>
    </row>
    <row r="427" spans="1:2" x14ac:dyDescent="0.25">
      <c r="A427" s="1">
        <v>36586</v>
      </c>
      <c r="B427">
        <v>4.66</v>
      </c>
    </row>
    <row r="428" spans="1:2" x14ac:dyDescent="0.25">
      <c r="A428" s="1">
        <v>36587</v>
      </c>
      <c r="B428">
        <v>4.6500000000000004</v>
      </c>
    </row>
    <row r="429" spans="1:2" x14ac:dyDescent="0.25">
      <c r="A429" s="1">
        <v>36588</v>
      </c>
      <c r="B429">
        <v>4.6399999999999997</v>
      </c>
    </row>
    <row r="430" spans="1:2" x14ac:dyDescent="0.25">
      <c r="A430" s="1">
        <v>36591</v>
      </c>
      <c r="B430">
        <v>4.63</v>
      </c>
    </row>
    <row r="431" spans="1:2" x14ac:dyDescent="0.25">
      <c r="A431" s="1">
        <v>36592</v>
      </c>
      <c r="B431">
        <v>4.6399999999999997</v>
      </c>
    </row>
    <row r="432" spans="1:2" x14ac:dyDescent="0.25">
      <c r="A432" s="1">
        <v>36593</v>
      </c>
      <c r="B432">
        <v>4.63</v>
      </c>
    </row>
    <row r="433" spans="1:2" x14ac:dyDescent="0.25">
      <c r="A433" s="1">
        <v>36594</v>
      </c>
      <c r="B433">
        <v>4.63</v>
      </c>
    </row>
    <row r="434" spans="1:2" x14ac:dyDescent="0.25">
      <c r="A434" s="1">
        <v>36595</v>
      </c>
      <c r="B434">
        <v>4.62</v>
      </c>
    </row>
    <row r="435" spans="1:2" x14ac:dyDescent="0.25">
      <c r="A435" s="1">
        <v>36598</v>
      </c>
      <c r="B435">
        <v>4.62</v>
      </c>
    </row>
    <row r="436" spans="1:2" x14ac:dyDescent="0.25">
      <c r="A436" s="1">
        <v>36599</v>
      </c>
      <c r="B436">
        <v>4.63</v>
      </c>
    </row>
    <row r="437" spans="1:2" x14ac:dyDescent="0.25">
      <c r="A437" s="1">
        <v>36600</v>
      </c>
      <c r="B437">
        <v>4.62</v>
      </c>
    </row>
    <row r="438" spans="1:2" x14ac:dyDescent="0.25">
      <c r="A438" s="1">
        <v>36601</v>
      </c>
      <c r="B438">
        <v>4.62</v>
      </c>
    </row>
    <row r="439" spans="1:2" x14ac:dyDescent="0.25">
      <c r="A439" s="1">
        <v>36602</v>
      </c>
      <c r="B439">
        <v>4.6100000000000003</v>
      </c>
    </row>
    <row r="440" spans="1:2" x14ac:dyDescent="0.25">
      <c r="A440" s="1">
        <v>36605</v>
      </c>
      <c r="B440">
        <v>4.5999999999999996</v>
      </c>
    </row>
    <row r="441" spans="1:2" x14ac:dyDescent="0.25">
      <c r="A441" s="1">
        <v>36606</v>
      </c>
      <c r="B441">
        <v>4.5999999999999996</v>
      </c>
    </row>
    <row r="442" spans="1:2" x14ac:dyDescent="0.25">
      <c r="A442" s="1">
        <v>36607</v>
      </c>
      <c r="B442">
        <v>4.5999999999999996</v>
      </c>
    </row>
    <row r="443" spans="1:2" x14ac:dyDescent="0.25">
      <c r="A443" s="1">
        <v>36608</v>
      </c>
      <c r="B443">
        <v>4.59</v>
      </c>
    </row>
    <row r="444" spans="1:2" x14ac:dyDescent="0.25">
      <c r="A444" s="1">
        <v>36609</v>
      </c>
      <c r="B444">
        <v>4.59</v>
      </c>
    </row>
    <row r="445" spans="1:2" x14ac:dyDescent="0.25">
      <c r="A445" s="1">
        <v>36612</v>
      </c>
      <c r="B445">
        <v>4.59</v>
      </c>
    </row>
    <row r="446" spans="1:2" x14ac:dyDescent="0.25">
      <c r="A446" s="1">
        <v>36613</v>
      </c>
      <c r="B446">
        <v>4.59</v>
      </c>
    </row>
    <row r="447" spans="1:2" x14ac:dyDescent="0.25">
      <c r="A447" s="1">
        <v>36614</v>
      </c>
      <c r="B447">
        <v>4.5999999999999996</v>
      </c>
    </row>
    <row r="448" spans="1:2" x14ac:dyDescent="0.25">
      <c r="A448" s="1">
        <v>36615</v>
      </c>
      <c r="B448">
        <v>4.62</v>
      </c>
    </row>
    <row r="449" spans="1:2" x14ac:dyDescent="0.25">
      <c r="A449" s="1">
        <v>36616</v>
      </c>
      <c r="B449">
        <v>4.6399999999999997</v>
      </c>
    </row>
    <row r="450" spans="1:2" x14ac:dyDescent="0.25">
      <c r="A450" s="1">
        <v>36619</v>
      </c>
      <c r="B450">
        <v>4.6399999999999997</v>
      </c>
    </row>
    <row r="451" spans="1:2" x14ac:dyDescent="0.25">
      <c r="A451" s="1">
        <v>36620</v>
      </c>
      <c r="B451">
        <v>4.66</v>
      </c>
    </row>
    <row r="452" spans="1:2" x14ac:dyDescent="0.25">
      <c r="A452" s="1">
        <v>36621</v>
      </c>
      <c r="B452">
        <v>4.6500000000000004</v>
      </c>
    </row>
    <row r="453" spans="1:2" x14ac:dyDescent="0.25">
      <c r="A453" s="1">
        <v>36622</v>
      </c>
      <c r="B453">
        <v>4.6399999999999997</v>
      </c>
    </row>
    <row r="454" spans="1:2" x14ac:dyDescent="0.25">
      <c r="A454" s="1">
        <v>36623</v>
      </c>
      <c r="B454">
        <v>4.63</v>
      </c>
    </row>
    <row r="455" spans="1:2" x14ac:dyDescent="0.25">
      <c r="A455" s="1">
        <v>36626</v>
      </c>
      <c r="B455">
        <v>4.6399999999999997</v>
      </c>
    </row>
    <row r="456" spans="1:2" x14ac:dyDescent="0.25">
      <c r="A456" s="1">
        <v>36627</v>
      </c>
      <c r="B456">
        <v>4.63</v>
      </c>
    </row>
    <row r="457" spans="1:2" x14ac:dyDescent="0.25">
      <c r="A457" s="1">
        <v>36628</v>
      </c>
      <c r="B457">
        <v>4.63</v>
      </c>
    </row>
    <row r="458" spans="1:2" x14ac:dyDescent="0.25">
      <c r="A458" s="1">
        <v>36629</v>
      </c>
      <c r="B458">
        <v>4.62</v>
      </c>
    </row>
    <row r="459" spans="1:2" x14ac:dyDescent="0.25">
      <c r="A459" s="1">
        <v>36630</v>
      </c>
      <c r="B459">
        <v>4.6500000000000004</v>
      </c>
    </row>
    <row r="460" spans="1:2" x14ac:dyDescent="0.25">
      <c r="A460" s="1">
        <v>36633</v>
      </c>
      <c r="B460">
        <v>4.6399999999999997</v>
      </c>
    </row>
    <row r="461" spans="1:2" x14ac:dyDescent="0.25">
      <c r="A461" s="1">
        <v>36634</v>
      </c>
      <c r="B461">
        <v>4.6500000000000004</v>
      </c>
    </row>
    <row r="462" spans="1:2" x14ac:dyDescent="0.25">
      <c r="A462" s="1">
        <v>36635</v>
      </c>
      <c r="B462">
        <v>4.6399999999999997</v>
      </c>
    </row>
    <row r="463" spans="1:2" x14ac:dyDescent="0.25">
      <c r="A463" s="1">
        <v>36636</v>
      </c>
      <c r="B463">
        <v>4.63</v>
      </c>
    </row>
    <row r="464" spans="1:2" x14ac:dyDescent="0.25">
      <c r="A464" s="1">
        <v>36640</v>
      </c>
      <c r="B464">
        <v>4.6100000000000003</v>
      </c>
    </row>
    <row r="465" spans="1:2" x14ac:dyDescent="0.25">
      <c r="A465" s="1">
        <v>36641</v>
      </c>
      <c r="B465">
        <v>4.59</v>
      </c>
    </row>
    <row r="466" spans="1:2" x14ac:dyDescent="0.25">
      <c r="A466" s="1">
        <v>36642</v>
      </c>
      <c r="B466">
        <v>4.58</v>
      </c>
    </row>
    <row r="467" spans="1:2" x14ac:dyDescent="0.25">
      <c r="A467" s="1">
        <v>36643</v>
      </c>
      <c r="B467">
        <v>4.5599999999999996</v>
      </c>
    </row>
    <row r="468" spans="1:2" x14ac:dyDescent="0.25">
      <c r="A468" s="1">
        <v>36644</v>
      </c>
      <c r="B468">
        <v>4.57</v>
      </c>
    </row>
    <row r="469" spans="1:2" x14ac:dyDescent="0.25">
      <c r="A469" s="1">
        <v>36647</v>
      </c>
      <c r="B469">
        <v>4.57</v>
      </c>
    </row>
    <row r="470" spans="1:2" x14ac:dyDescent="0.25">
      <c r="A470" s="1">
        <v>36648</v>
      </c>
      <c r="B470">
        <v>4.57</v>
      </c>
    </row>
    <row r="471" spans="1:2" x14ac:dyDescent="0.25">
      <c r="A471" s="1">
        <v>36649</v>
      </c>
      <c r="B471">
        <v>4.5599999999999996</v>
      </c>
    </row>
    <row r="472" spans="1:2" x14ac:dyDescent="0.25">
      <c r="A472" s="1">
        <v>36650</v>
      </c>
      <c r="B472">
        <v>4.5599999999999996</v>
      </c>
    </row>
    <row r="473" spans="1:2" x14ac:dyDescent="0.25">
      <c r="A473" s="1">
        <v>36651</v>
      </c>
      <c r="B473">
        <v>4.55</v>
      </c>
    </row>
    <row r="474" spans="1:2" x14ac:dyDescent="0.25">
      <c r="A474" s="1">
        <v>36654</v>
      </c>
      <c r="B474">
        <v>4.54</v>
      </c>
    </row>
    <row r="475" spans="1:2" x14ac:dyDescent="0.25">
      <c r="A475" s="1">
        <v>36655</v>
      </c>
      <c r="B475">
        <v>4.54</v>
      </c>
    </row>
    <row r="476" spans="1:2" x14ac:dyDescent="0.25">
      <c r="A476" s="1">
        <v>36656</v>
      </c>
      <c r="B476">
        <v>4.54</v>
      </c>
    </row>
    <row r="477" spans="1:2" x14ac:dyDescent="0.25">
      <c r="A477" s="1">
        <v>36657</v>
      </c>
      <c r="B477">
        <v>4.53</v>
      </c>
    </row>
    <row r="478" spans="1:2" x14ac:dyDescent="0.25">
      <c r="A478" s="1">
        <v>36658</v>
      </c>
      <c r="B478">
        <v>4.5199999999999996</v>
      </c>
    </row>
    <row r="479" spans="1:2" x14ac:dyDescent="0.25">
      <c r="A479" s="1">
        <v>36661</v>
      </c>
      <c r="B479">
        <v>4.55</v>
      </c>
    </row>
    <row r="480" spans="1:2" x14ac:dyDescent="0.25">
      <c r="A480" s="1">
        <v>36662</v>
      </c>
      <c r="B480">
        <v>4.55</v>
      </c>
    </row>
    <row r="481" spans="1:2" x14ac:dyDescent="0.25">
      <c r="A481" s="1">
        <v>36663</v>
      </c>
      <c r="B481">
        <v>4.55</v>
      </c>
    </row>
    <row r="482" spans="1:2" x14ac:dyDescent="0.25">
      <c r="A482" s="1">
        <v>36664</v>
      </c>
      <c r="B482">
        <v>4.55</v>
      </c>
    </row>
    <row r="483" spans="1:2" x14ac:dyDescent="0.25">
      <c r="A483" s="1">
        <v>36665</v>
      </c>
      <c r="B483">
        <v>4.5599999999999996</v>
      </c>
    </row>
    <row r="484" spans="1:2" x14ac:dyDescent="0.25">
      <c r="A484" s="1">
        <v>36668</v>
      </c>
      <c r="B484">
        <v>4.5599999999999996</v>
      </c>
    </row>
    <row r="485" spans="1:2" x14ac:dyDescent="0.25">
      <c r="A485" s="1">
        <v>36669</v>
      </c>
      <c r="B485">
        <v>4.5599999999999996</v>
      </c>
    </row>
    <row r="486" spans="1:2" x14ac:dyDescent="0.25">
      <c r="A486" s="1">
        <v>36670</v>
      </c>
      <c r="B486">
        <v>4.5599999999999996</v>
      </c>
    </row>
    <row r="487" spans="1:2" x14ac:dyDescent="0.25">
      <c r="A487" s="1">
        <v>36671</v>
      </c>
      <c r="B487">
        <v>4.55</v>
      </c>
    </row>
    <row r="488" spans="1:2" x14ac:dyDescent="0.25">
      <c r="A488" s="1">
        <v>36672</v>
      </c>
      <c r="B488">
        <v>4.5599999999999996</v>
      </c>
    </row>
    <row r="489" spans="1:2" x14ac:dyDescent="0.25">
      <c r="A489" s="1">
        <v>36676</v>
      </c>
      <c r="B489">
        <v>4.55</v>
      </c>
    </row>
    <row r="490" spans="1:2" x14ac:dyDescent="0.25">
      <c r="A490" s="1">
        <v>36677</v>
      </c>
      <c r="B490">
        <v>4.57</v>
      </c>
    </row>
    <row r="491" spans="1:2" x14ac:dyDescent="0.25">
      <c r="A491" s="1">
        <v>36678</v>
      </c>
      <c r="B491">
        <v>4.7300000000000004</v>
      </c>
    </row>
    <row r="492" spans="1:2" x14ac:dyDescent="0.25">
      <c r="A492" s="1">
        <v>36679</v>
      </c>
      <c r="B492">
        <v>4.7300000000000004</v>
      </c>
    </row>
    <row r="493" spans="1:2" x14ac:dyDescent="0.25">
      <c r="A493" s="1">
        <v>36682</v>
      </c>
      <c r="B493">
        <v>4.72</v>
      </c>
    </row>
    <row r="494" spans="1:2" x14ac:dyDescent="0.25">
      <c r="A494" s="1">
        <v>36683</v>
      </c>
      <c r="B494">
        <v>4.71</v>
      </c>
    </row>
    <row r="495" spans="1:2" x14ac:dyDescent="0.25">
      <c r="A495" s="1">
        <v>36684</v>
      </c>
      <c r="B495">
        <v>4.7</v>
      </c>
    </row>
    <row r="496" spans="1:2" x14ac:dyDescent="0.25">
      <c r="A496" s="1">
        <v>36685</v>
      </c>
      <c r="B496">
        <v>4.6900000000000004</v>
      </c>
    </row>
    <row r="497" spans="1:2" x14ac:dyDescent="0.25">
      <c r="A497" s="1">
        <v>36686</v>
      </c>
      <c r="B497">
        <v>4.68</v>
      </c>
    </row>
    <row r="498" spans="1:2" x14ac:dyDescent="0.25">
      <c r="A498" s="1">
        <v>36689</v>
      </c>
      <c r="B498">
        <v>4.68</v>
      </c>
    </row>
    <row r="499" spans="1:2" x14ac:dyDescent="0.25">
      <c r="A499" s="1">
        <v>36690</v>
      </c>
      <c r="B499">
        <v>4.6900000000000004</v>
      </c>
    </row>
    <row r="500" spans="1:2" x14ac:dyDescent="0.25">
      <c r="A500" s="1">
        <v>36691</v>
      </c>
      <c r="B500">
        <v>4.71</v>
      </c>
    </row>
    <row r="501" spans="1:2" x14ac:dyDescent="0.25">
      <c r="A501" s="1">
        <v>36692</v>
      </c>
      <c r="B501">
        <v>4.7</v>
      </c>
    </row>
    <row r="502" spans="1:2" x14ac:dyDescent="0.25">
      <c r="A502" s="1">
        <v>36693</v>
      </c>
      <c r="B502">
        <v>4.7</v>
      </c>
    </row>
    <row r="503" spans="1:2" x14ac:dyDescent="0.25">
      <c r="A503" s="1">
        <v>36696</v>
      </c>
      <c r="B503">
        <v>4.7</v>
      </c>
    </row>
    <row r="504" spans="1:2" x14ac:dyDescent="0.25">
      <c r="A504" s="1">
        <v>36697</v>
      </c>
      <c r="B504">
        <v>4.6900000000000004</v>
      </c>
    </row>
    <row r="505" spans="1:2" x14ac:dyDescent="0.25">
      <c r="A505" s="1">
        <v>36698</v>
      </c>
      <c r="B505">
        <v>4.68</v>
      </c>
    </row>
    <row r="506" spans="1:2" x14ac:dyDescent="0.25">
      <c r="A506" s="1">
        <v>36699</v>
      </c>
      <c r="B506">
        <v>4.68</v>
      </c>
    </row>
    <row r="507" spans="1:2" x14ac:dyDescent="0.25">
      <c r="A507" s="1">
        <v>36700</v>
      </c>
      <c r="B507">
        <v>4.68</v>
      </c>
    </row>
    <row r="508" spans="1:2" x14ac:dyDescent="0.25">
      <c r="A508" s="1">
        <v>36703</v>
      </c>
      <c r="B508">
        <v>4.68</v>
      </c>
    </row>
    <row r="509" spans="1:2" x14ac:dyDescent="0.25">
      <c r="A509" s="1">
        <v>36704</v>
      </c>
      <c r="B509">
        <v>4.67</v>
      </c>
    </row>
    <row r="510" spans="1:2" x14ac:dyDescent="0.25">
      <c r="A510" s="1">
        <v>36705</v>
      </c>
      <c r="B510">
        <v>4.67</v>
      </c>
    </row>
    <row r="511" spans="1:2" x14ac:dyDescent="0.25">
      <c r="A511" s="1">
        <v>36706</v>
      </c>
      <c r="B511">
        <v>4.68</v>
      </c>
    </row>
    <row r="512" spans="1:2" x14ac:dyDescent="0.25">
      <c r="A512" s="1">
        <v>36707</v>
      </c>
      <c r="B512">
        <v>4.6900000000000004</v>
      </c>
    </row>
    <row r="513" spans="1:2" x14ac:dyDescent="0.25">
      <c r="A513" s="1">
        <v>36710</v>
      </c>
      <c r="B513">
        <v>4.7</v>
      </c>
    </row>
    <row r="514" spans="1:2" x14ac:dyDescent="0.25">
      <c r="A514" s="1">
        <v>36712</v>
      </c>
      <c r="B514">
        <v>4.7</v>
      </c>
    </row>
    <row r="515" spans="1:2" x14ac:dyDescent="0.25">
      <c r="A515" s="1">
        <v>36713</v>
      </c>
      <c r="B515">
        <v>4.6900000000000004</v>
      </c>
    </row>
    <row r="516" spans="1:2" x14ac:dyDescent="0.25">
      <c r="A516" s="1">
        <v>36714</v>
      </c>
      <c r="B516">
        <v>4.6900000000000004</v>
      </c>
    </row>
    <row r="517" spans="1:2" x14ac:dyDescent="0.25">
      <c r="A517" s="1">
        <v>36717</v>
      </c>
      <c r="B517">
        <v>4.68</v>
      </c>
    </row>
    <row r="518" spans="1:2" x14ac:dyDescent="0.25">
      <c r="A518" s="1">
        <v>36718</v>
      </c>
      <c r="B518">
        <v>4.67</v>
      </c>
    </row>
    <row r="519" spans="1:2" x14ac:dyDescent="0.25">
      <c r="A519" s="1">
        <v>36719</v>
      </c>
      <c r="B519">
        <v>4.67</v>
      </c>
    </row>
    <row r="520" spans="1:2" x14ac:dyDescent="0.25">
      <c r="A520" s="1">
        <v>36720</v>
      </c>
      <c r="B520">
        <v>4.66</v>
      </c>
    </row>
    <row r="521" spans="1:2" x14ac:dyDescent="0.25">
      <c r="A521" s="1">
        <v>36721</v>
      </c>
      <c r="B521">
        <v>4.67</v>
      </c>
    </row>
    <row r="522" spans="1:2" x14ac:dyDescent="0.25">
      <c r="A522" s="1">
        <v>36724</v>
      </c>
      <c r="B522">
        <v>4.6500000000000004</v>
      </c>
    </row>
    <row r="523" spans="1:2" x14ac:dyDescent="0.25">
      <c r="A523" s="1">
        <v>36725</v>
      </c>
      <c r="B523">
        <v>4.6500000000000004</v>
      </c>
    </row>
    <row r="524" spans="1:2" x14ac:dyDescent="0.25">
      <c r="A524" s="1">
        <v>36726</v>
      </c>
      <c r="B524">
        <v>4.6500000000000004</v>
      </c>
    </row>
    <row r="525" spans="1:2" x14ac:dyDescent="0.25">
      <c r="A525" s="1">
        <v>36727</v>
      </c>
      <c r="B525">
        <v>4.6500000000000004</v>
      </c>
    </row>
    <row r="526" spans="1:2" x14ac:dyDescent="0.25">
      <c r="A526" s="1">
        <v>36728</v>
      </c>
      <c r="B526">
        <v>4.6500000000000004</v>
      </c>
    </row>
    <row r="527" spans="1:2" x14ac:dyDescent="0.25">
      <c r="A527" s="1">
        <v>36731</v>
      </c>
      <c r="B527">
        <v>4.63</v>
      </c>
    </row>
    <row r="528" spans="1:2" x14ac:dyDescent="0.25">
      <c r="A528" s="1">
        <v>36732</v>
      </c>
      <c r="B528">
        <v>4.63</v>
      </c>
    </row>
    <row r="529" spans="1:2" x14ac:dyDescent="0.25">
      <c r="A529" s="1">
        <v>36733</v>
      </c>
      <c r="B529">
        <v>4.63</v>
      </c>
    </row>
    <row r="530" spans="1:2" x14ac:dyDescent="0.25">
      <c r="A530" s="1">
        <v>36734</v>
      </c>
      <c r="B530">
        <v>4.63</v>
      </c>
    </row>
    <row r="531" spans="1:2" x14ac:dyDescent="0.25">
      <c r="A531" s="1">
        <v>36735</v>
      </c>
      <c r="B531">
        <v>4.62</v>
      </c>
    </row>
    <row r="532" spans="1:2" x14ac:dyDescent="0.25">
      <c r="A532" s="1">
        <v>36738</v>
      </c>
      <c r="B532">
        <v>4.6500000000000004</v>
      </c>
    </row>
    <row r="533" spans="1:2" x14ac:dyDescent="0.25">
      <c r="A533" s="1">
        <v>36739</v>
      </c>
      <c r="B533">
        <v>4.66</v>
      </c>
    </row>
    <row r="534" spans="1:2" x14ac:dyDescent="0.25">
      <c r="A534" s="1">
        <v>36740</v>
      </c>
      <c r="B534">
        <v>4.66</v>
      </c>
    </row>
    <row r="535" spans="1:2" x14ac:dyDescent="0.25">
      <c r="A535" s="1">
        <v>36741</v>
      </c>
      <c r="B535">
        <v>4.6500000000000004</v>
      </c>
    </row>
    <row r="536" spans="1:2" x14ac:dyDescent="0.25">
      <c r="A536" s="1">
        <v>36742</v>
      </c>
      <c r="B536">
        <v>4.66</v>
      </c>
    </row>
    <row r="537" spans="1:2" x14ac:dyDescent="0.25">
      <c r="A537" s="1">
        <v>36745</v>
      </c>
      <c r="B537">
        <v>4.6500000000000004</v>
      </c>
    </row>
    <row r="538" spans="1:2" x14ac:dyDescent="0.25">
      <c r="A538" s="1">
        <v>36746</v>
      </c>
      <c r="B538">
        <v>4.6500000000000004</v>
      </c>
    </row>
    <row r="539" spans="1:2" x14ac:dyDescent="0.25">
      <c r="A539" s="1">
        <v>36747</v>
      </c>
      <c r="B539">
        <v>4.6500000000000004</v>
      </c>
    </row>
    <row r="540" spans="1:2" x14ac:dyDescent="0.25">
      <c r="A540" s="1">
        <v>36748</v>
      </c>
      <c r="B540">
        <v>4.6399999999999997</v>
      </c>
    </row>
    <row r="541" spans="1:2" x14ac:dyDescent="0.25">
      <c r="A541" s="1">
        <v>36749</v>
      </c>
      <c r="B541">
        <v>4.63</v>
      </c>
    </row>
    <row r="542" spans="1:2" x14ac:dyDescent="0.25">
      <c r="A542" s="1">
        <v>36752</v>
      </c>
      <c r="B542">
        <v>4.6399999999999997</v>
      </c>
    </row>
    <row r="543" spans="1:2" x14ac:dyDescent="0.25">
      <c r="A543" s="1">
        <v>36753</v>
      </c>
      <c r="B543">
        <v>4.63</v>
      </c>
    </row>
    <row r="544" spans="1:2" x14ac:dyDescent="0.25">
      <c r="A544" s="1">
        <v>36754</v>
      </c>
      <c r="B544">
        <v>4.63</v>
      </c>
    </row>
    <row r="545" spans="1:2" x14ac:dyDescent="0.25">
      <c r="A545" s="1">
        <v>36755</v>
      </c>
      <c r="B545">
        <v>4.63</v>
      </c>
    </row>
    <row r="546" spans="1:2" x14ac:dyDescent="0.25">
      <c r="A546" s="1">
        <v>36756</v>
      </c>
      <c r="B546">
        <v>4.63</v>
      </c>
    </row>
    <row r="547" spans="1:2" x14ac:dyDescent="0.25">
      <c r="A547" s="1">
        <v>36759</v>
      </c>
      <c r="B547">
        <v>4.62</v>
      </c>
    </row>
    <row r="548" spans="1:2" x14ac:dyDescent="0.25">
      <c r="A548" s="1">
        <v>36760</v>
      </c>
      <c r="B548">
        <v>4.62</v>
      </c>
    </row>
    <row r="549" spans="1:2" x14ac:dyDescent="0.25">
      <c r="A549" s="1">
        <v>36761</v>
      </c>
      <c r="B549">
        <v>4.6100000000000003</v>
      </c>
    </row>
    <row r="550" spans="1:2" x14ac:dyDescent="0.25">
      <c r="A550" s="1">
        <v>36762</v>
      </c>
      <c r="B550">
        <v>4.62</v>
      </c>
    </row>
    <row r="551" spans="1:2" x14ac:dyDescent="0.25">
      <c r="A551" s="1">
        <v>36763</v>
      </c>
      <c r="B551">
        <v>4.6100000000000003</v>
      </c>
    </row>
    <row r="552" spans="1:2" x14ac:dyDescent="0.25">
      <c r="A552" s="1">
        <v>36766</v>
      </c>
      <c r="B552">
        <v>4.5999999999999996</v>
      </c>
    </row>
    <row r="553" spans="1:2" x14ac:dyDescent="0.25">
      <c r="A553" s="1">
        <v>36767</v>
      </c>
      <c r="B553">
        <v>4.59</v>
      </c>
    </row>
    <row r="554" spans="1:2" x14ac:dyDescent="0.25">
      <c r="A554" s="1">
        <v>36768</v>
      </c>
      <c r="B554">
        <v>4.58</v>
      </c>
    </row>
    <row r="555" spans="1:2" x14ac:dyDescent="0.25">
      <c r="A555" s="1">
        <v>36769</v>
      </c>
      <c r="B555">
        <v>4.59</v>
      </c>
    </row>
    <row r="556" spans="1:2" x14ac:dyDescent="0.25">
      <c r="A556" s="1">
        <v>36770</v>
      </c>
      <c r="B556">
        <v>4.5999999999999996</v>
      </c>
    </row>
    <row r="557" spans="1:2" x14ac:dyDescent="0.25">
      <c r="A557" s="1">
        <v>36774</v>
      </c>
      <c r="B557">
        <v>4.57</v>
      </c>
    </row>
    <row r="558" spans="1:2" x14ac:dyDescent="0.25">
      <c r="A558" s="1">
        <v>36775</v>
      </c>
      <c r="B558">
        <v>4.57</v>
      </c>
    </row>
    <row r="559" spans="1:2" x14ac:dyDescent="0.25">
      <c r="A559" s="1">
        <v>36776</v>
      </c>
      <c r="B559">
        <v>4.57</v>
      </c>
    </row>
    <row r="560" spans="1:2" x14ac:dyDescent="0.25">
      <c r="A560" s="1">
        <v>36777</v>
      </c>
      <c r="B560">
        <v>4.5599999999999996</v>
      </c>
    </row>
    <row r="561" spans="1:2" x14ac:dyDescent="0.25">
      <c r="A561" s="1">
        <v>36780</v>
      </c>
      <c r="B561">
        <v>4.5599999999999996</v>
      </c>
    </row>
    <row r="562" spans="1:2" x14ac:dyDescent="0.25">
      <c r="A562" s="1">
        <v>36781</v>
      </c>
      <c r="B562">
        <v>4.5599999999999996</v>
      </c>
    </row>
    <row r="563" spans="1:2" x14ac:dyDescent="0.25">
      <c r="A563" s="1">
        <v>36782</v>
      </c>
      <c r="B563">
        <v>4.57</v>
      </c>
    </row>
    <row r="564" spans="1:2" x14ac:dyDescent="0.25">
      <c r="A564" s="1">
        <v>36783</v>
      </c>
      <c r="B564">
        <v>4.59</v>
      </c>
    </row>
    <row r="565" spans="1:2" x14ac:dyDescent="0.25">
      <c r="A565" s="1">
        <v>36784</v>
      </c>
      <c r="B565">
        <v>4.6100000000000003</v>
      </c>
    </row>
    <row r="566" spans="1:2" x14ac:dyDescent="0.25">
      <c r="A566" s="1">
        <v>36787</v>
      </c>
      <c r="B566">
        <v>4.6100000000000003</v>
      </c>
    </row>
    <row r="567" spans="1:2" x14ac:dyDescent="0.25">
      <c r="A567" s="1">
        <v>36788</v>
      </c>
      <c r="B567">
        <v>4.5999999999999996</v>
      </c>
    </row>
    <row r="568" spans="1:2" x14ac:dyDescent="0.25">
      <c r="A568" s="1">
        <v>36789</v>
      </c>
      <c r="B568">
        <v>4.5999999999999996</v>
      </c>
    </row>
    <row r="569" spans="1:2" x14ac:dyDescent="0.25">
      <c r="A569" s="1">
        <v>36790</v>
      </c>
      <c r="B569">
        <v>4.5999999999999996</v>
      </c>
    </row>
    <row r="570" spans="1:2" x14ac:dyDescent="0.25">
      <c r="A570" s="1">
        <v>36791</v>
      </c>
      <c r="B570">
        <v>4.5999999999999996</v>
      </c>
    </row>
    <row r="571" spans="1:2" x14ac:dyDescent="0.25">
      <c r="A571" s="1">
        <v>36794</v>
      </c>
      <c r="B571">
        <v>4.58</v>
      </c>
    </row>
    <row r="572" spans="1:2" x14ac:dyDescent="0.25">
      <c r="A572" s="1">
        <v>36795</v>
      </c>
      <c r="B572">
        <v>4.59</v>
      </c>
    </row>
    <row r="573" spans="1:2" x14ac:dyDescent="0.25">
      <c r="A573" s="1">
        <v>36796</v>
      </c>
      <c r="B573">
        <v>4.59</v>
      </c>
    </row>
    <row r="574" spans="1:2" x14ac:dyDescent="0.25">
      <c r="A574" s="1">
        <v>36797</v>
      </c>
      <c r="B574">
        <v>4.59</v>
      </c>
    </row>
    <row r="575" spans="1:2" x14ac:dyDescent="0.25">
      <c r="A575" s="1">
        <v>36798</v>
      </c>
      <c r="B575">
        <v>4.6100000000000003</v>
      </c>
    </row>
    <row r="576" spans="1:2" x14ac:dyDescent="0.25">
      <c r="A576" s="1">
        <v>36801</v>
      </c>
      <c r="B576">
        <v>4.6100000000000003</v>
      </c>
    </row>
    <row r="577" spans="1:2" x14ac:dyDescent="0.25">
      <c r="A577" s="1">
        <v>36802</v>
      </c>
      <c r="B577">
        <v>4.6100000000000003</v>
      </c>
    </row>
    <row r="578" spans="1:2" x14ac:dyDescent="0.25">
      <c r="A578" s="1">
        <v>36803</v>
      </c>
      <c r="B578">
        <v>4.5999999999999996</v>
      </c>
    </row>
    <row r="579" spans="1:2" x14ac:dyDescent="0.25">
      <c r="A579" s="1">
        <v>36804</v>
      </c>
      <c r="B579">
        <v>4.5999999999999996</v>
      </c>
    </row>
    <row r="580" spans="1:2" x14ac:dyDescent="0.25">
      <c r="A580" s="1">
        <v>36805</v>
      </c>
      <c r="B580">
        <v>4.59</v>
      </c>
    </row>
    <row r="581" spans="1:2" x14ac:dyDescent="0.25">
      <c r="A581" s="1">
        <v>36809</v>
      </c>
      <c r="B581">
        <v>4.58</v>
      </c>
    </row>
    <row r="582" spans="1:2" x14ac:dyDescent="0.25">
      <c r="A582" s="1">
        <v>36810</v>
      </c>
      <c r="B582">
        <v>4.59</v>
      </c>
    </row>
    <row r="583" spans="1:2" x14ac:dyDescent="0.25">
      <c r="A583" s="1">
        <v>36811</v>
      </c>
      <c r="B583">
        <v>4.5999999999999996</v>
      </c>
    </row>
    <row r="584" spans="1:2" x14ac:dyDescent="0.25">
      <c r="A584" s="1">
        <v>36812</v>
      </c>
      <c r="B584">
        <v>4.59</v>
      </c>
    </row>
    <row r="585" spans="1:2" x14ac:dyDescent="0.25">
      <c r="A585" s="1">
        <v>36815</v>
      </c>
      <c r="B585">
        <v>4.5999999999999996</v>
      </c>
    </row>
    <row r="586" spans="1:2" x14ac:dyDescent="0.25">
      <c r="A586" s="1">
        <v>36816</v>
      </c>
      <c r="B586">
        <v>4.62</v>
      </c>
    </row>
    <row r="587" spans="1:2" x14ac:dyDescent="0.25">
      <c r="A587" s="1">
        <v>36817</v>
      </c>
      <c r="B587">
        <v>4.6100000000000003</v>
      </c>
    </row>
    <row r="588" spans="1:2" x14ac:dyDescent="0.25">
      <c r="A588" s="1">
        <v>36818</v>
      </c>
      <c r="B588">
        <v>4.6100000000000003</v>
      </c>
    </row>
    <row r="589" spans="1:2" x14ac:dyDescent="0.25">
      <c r="A589" s="1">
        <v>36819</v>
      </c>
      <c r="B589">
        <v>4.5999999999999996</v>
      </c>
    </row>
    <row r="590" spans="1:2" x14ac:dyDescent="0.25">
      <c r="A590" s="1">
        <v>36822</v>
      </c>
      <c r="B590">
        <v>4.59</v>
      </c>
    </row>
    <row r="591" spans="1:2" x14ac:dyDescent="0.25">
      <c r="A591" s="1">
        <v>36823</v>
      </c>
      <c r="B591">
        <v>4.59</v>
      </c>
    </row>
    <row r="592" spans="1:2" x14ac:dyDescent="0.25">
      <c r="A592" s="1">
        <v>36824</v>
      </c>
      <c r="B592">
        <v>4.58</v>
      </c>
    </row>
    <row r="593" spans="1:2" x14ac:dyDescent="0.25">
      <c r="A593" s="1">
        <v>36825</v>
      </c>
      <c r="B593">
        <v>4.59</v>
      </c>
    </row>
    <row r="594" spans="1:2" x14ac:dyDescent="0.25">
      <c r="A594" s="1">
        <v>36826</v>
      </c>
      <c r="B594">
        <v>4.58</v>
      </c>
    </row>
    <row r="595" spans="1:2" x14ac:dyDescent="0.25">
      <c r="A595" s="1">
        <v>36829</v>
      </c>
      <c r="B595">
        <v>4.5599999999999996</v>
      </c>
    </row>
    <row r="596" spans="1:2" x14ac:dyDescent="0.25">
      <c r="A596" s="1">
        <v>36830</v>
      </c>
      <c r="B596">
        <v>4.58</v>
      </c>
    </row>
    <row r="597" spans="1:2" x14ac:dyDescent="0.25">
      <c r="A597" s="1">
        <v>36831</v>
      </c>
      <c r="B597">
        <v>4.58</v>
      </c>
    </row>
    <row r="598" spans="1:2" x14ac:dyDescent="0.25">
      <c r="A598" s="1">
        <v>36832</v>
      </c>
      <c r="B598">
        <v>4.58</v>
      </c>
    </row>
    <row r="599" spans="1:2" x14ac:dyDescent="0.25">
      <c r="A599" s="1">
        <v>36833</v>
      </c>
      <c r="B599">
        <v>4.58</v>
      </c>
    </row>
    <row r="600" spans="1:2" x14ac:dyDescent="0.25">
      <c r="A600" s="1">
        <v>36836</v>
      </c>
      <c r="B600">
        <v>4.57</v>
      </c>
    </row>
    <row r="601" spans="1:2" x14ac:dyDescent="0.25">
      <c r="A601" s="1">
        <v>36837</v>
      </c>
      <c r="B601">
        <v>4.57</v>
      </c>
    </row>
    <row r="602" spans="1:2" x14ac:dyDescent="0.25">
      <c r="A602" s="1">
        <v>36838</v>
      </c>
      <c r="B602">
        <v>4.5599999999999996</v>
      </c>
    </row>
    <row r="603" spans="1:2" x14ac:dyDescent="0.25">
      <c r="A603" s="1">
        <v>36839</v>
      </c>
      <c r="B603">
        <v>4.5599999999999996</v>
      </c>
    </row>
    <row r="604" spans="1:2" x14ac:dyDescent="0.25">
      <c r="A604" s="1">
        <v>36840</v>
      </c>
      <c r="B604">
        <v>4.5599999999999996</v>
      </c>
    </row>
    <row r="605" spans="1:2" x14ac:dyDescent="0.25">
      <c r="A605" s="1">
        <v>36843</v>
      </c>
      <c r="B605">
        <v>4.55</v>
      </c>
    </row>
    <row r="606" spans="1:2" x14ac:dyDescent="0.25">
      <c r="A606" s="1">
        <v>36844</v>
      </c>
      <c r="B606">
        <v>4.57</v>
      </c>
    </row>
    <row r="607" spans="1:2" x14ac:dyDescent="0.25">
      <c r="A607" s="1">
        <v>36845</v>
      </c>
      <c r="B607">
        <v>4.57</v>
      </c>
    </row>
    <row r="608" spans="1:2" x14ac:dyDescent="0.25">
      <c r="A608" s="1">
        <v>36846</v>
      </c>
      <c r="B608">
        <v>4.57</v>
      </c>
    </row>
    <row r="609" spans="1:2" x14ac:dyDescent="0.25">
      <c r="A609" s="1">
        <v>36847</v>
      </c>
      <c r="B609">
        <v>4.5599999999999996</v>
      </c>
    </row>
    <row r="610" spans="1:2" x14ac:dyDescent="0.25">
      <c r="A610" s="1">
        <v>36850</v>
      </c>
      <c r="B610">
        <v>4.5599999999999996</v>
      </c>
    </row>
    <row r="611" spans="1:2" x14ac:dyDescent="0.25">
      <c r="A611" s="1">
        <v>36851</v>
      </c>
      <c r="B611">
        <v>4.55</v>
      </c>
    </row>
    <row r="612" spans="1:2" x14ac:dyDescent="0.25">
      <c r="A612" s="1">
        <v>36852</v>
      </c>
      <c r="B612">
        <v>4.54</v>
      </c>
    </row>
    <row r="613" spans="1:2" x14ac:dyDescent="0.25">
      <c r="A613" s="1">
        <v>36854</v>
      </c>
      <c r="B613">
        <v>4.53</v>
      </c>
    </row>
    <row r="614" spans="1:2" x14ac:dyDescent="0.25">
      <c r="A614" s="1">
        <v>36857</v>
      </c>
      <c r="B614">
        <v>4.53</v>
      </c>
    </row>
    <row r="615" spans="1:2" x14ac:dyDescent="0.25">
      <c r="A615" s="1">
        <v>36858</v>
      </c>
      <c r="B615">
        <v>4.53</v>
      </c>
    </row>
    <row r="616" spans="1:2" x14ac:dyDescent="0.25">
      <c r="A616" s="1">
        <v>36859</v>
      </c>
      <c r="B616">
        <v>4.54</v>
      </c>
    </row>
    <row r="617" spans="1:2" x14ac:dyDescent="0.25">
      <c r="A617" s="1">
        <v>36860</v>
      </c>
      <c r="B617">
        <v>4.54</v>
      </c>
    </row>
    <row r="618" spans="1:2" x14ac:dyDescent="0.25">
      <c r="A618" s="1">
        <v>36861</v>
      </c>
      <c r="B618">
        <v>4.55</v>
      </c>
    </row>
    <row r="619" spans="1:2" x14ac:dyDescent="0.25">
      <c r="A619" s="1">
        <v>36864</v>
      </c>
      <c r="B619">
        <v>4.5199999999999996</v>
      </c>
    </row>
    <row r="620" spans="1:2" x14ac:dyDescent="0.25">
      <c r="A620" s="1">
        <v>36865</v>
      </c>
      <c r="B620">
        <v>4.5199999999999996</v>
      </c>
    </row>
    <row r="621" spans="1:2" x14ac:dyDescent="0.25">
      <c r="A621" s="1">
        <v>36866</v>
      </c>
      <c r="B621">
        <v>4.53</v>
      </c>
    </row>
    <row r="622" spans="1:2" x14ac:dyDescent="0.25">
      <c r="A622" s="1">
        <v>36867</v>
      </c>
      <c r="B622">
        <v>4.5199999999999996</v>
      </c>
    </row>
    <row r="623" spans="1:2" x14ac:dyDescent="0.25">
      <c r="A623" s="1">
        <v>36868</v>
      </c>
      <c r="B623">
        <v>4.5199999999999996</v>
      </c>
    </row>
    <row r="624" spans="1:2" x14ac:dyDescent="0.25">
      <c r="A624" s="1">
        <v>36871</v>
      </c>
      <c r="B624">
        <v>4.51</v>
      </c>
    </row>
    <row r="625" spans="1:2" x14ac:dyDescent="0.25">
      <c r="A625" s="1">
        <v>36872</v>
      </c>
      <c r="B625">
        <v>4.51</v>
      </c>
    </row>
    <row r="626" spans="1:2" x14ac:dyDescent="0.25">
      <c r="A626" s="1">
        <v>36873</v>
      </c>
      <c r="B626">
        <v>4.51</v>
      </c>
    </row>
    <row r="627" spans="1:2" x14ac:dyDescent="0.25">
      <c r="A627" s="1">
        <v>36874</v>
      </c>
      <c r="B627">
        <v>4.53</v>
      </c>
    </row>
    <row r="628" spans="1:2" x14ac:dyDescent="0.25">
      <c r="A628" s="1">
        <v>36875</v>
      </c>
      <c r="B628">
        <v>4.3899999999999997</v>
      </c>
    </row>
    <row r="629" spans="1:2" x14ac:dyDescent="0.25">
      <c r="A629" s="1">
        <v>36878</v>
      </c>
      <c r="B629">
        <v>4.5199999999999996</v>
      </c>
    </row>
    <row r="630" spans="1:2" x14ac:dyDescent="0.25">
      <c r="A630" s="1">
        <v>36879</v>
      </c>
      <c r="B630">
        <v>4.51</v>
      </c>
    </row>
    <row r="631" spans="1:2" x14ac:dyDescent="0.25">
      <c r="A631" s="1">
        <v>36880</v>
      </c>
      <c r="B631">
        <v>4.5199999999999996</v>
      </c>
    </row>
    <row r="632" spans="1:2" x14ac:dyDescent="0.25">
      <c r="A632" s="1">
        <v>36881</v>
      </c>
      <c r="B632">
        <v>4.53</v>
      </c>
    </row>
    <row r="633" spans="1:2" x14ac:dyDescent="0.25">
      <c r="A633" s="1">
        <v>36882</v>
      </c>
      <c r="B633">
        <v>4.53</v>
      </c>
    </row>
    <row r="634" spans="1:2" x14ac:dyDescent="0.25">
      <c r="A634" s="1">
        <v>36886</v>
      </c>
      <c r="B634">
        <v>4.5199999999999996</v>
      </c>
    </row>
    <row r="635" spans="1:2" x14ac:dyDescent="0.25">
      <c r="A635" s="1">
        <v>36887</v>
      </c>
      <c r="B635">
        <v>4.51</v>
      </c>
    </row>
    <row r="636" spans="1:2" x14ac:dyDescent="0.25">
      <c r="A636" s="1">
        <v>36888</v>
      </c>
      <c r="B636">
        <v>4.5</v>
      </c>
    </row>
    <row r="637" spans="1:2" x14ac:dyDescent="0.25">
      <c r="A637" s="1">
        <v>36889</v>
      </c>
      <c r="B637">
        <v>4.51</v>
      </c>
    </row>
    <row r="638" spans="1:2" x14ac:dyDescent="0.25">
      <c r="A638" s="1">
        <v>36893</v>
      </c>
      <c r="B638">
        <v>4.5199999999999996</v>
      </c>
    </row>
    <row r="639" spans="1:2" x14ac:dyDescent="0.25">
      <c r="A639" s="1">
        <v>36894</v>
      </c>
      <c r="B639">
        <v>4.5199999999999996</v>
      </c>
    </row>
    <row r="640" spans="1:2" x14ac:dyDescent="0.25">
      <c r="A640" s="1">
        <v>36895</v>
      </c>
      <c r="B640">
        <v>4.5199999999999996</v>
      </c>
    </row>
    <row r="641" spans="1:2" x14ac:dyDescent="0.25">
      <c r="A641" s="1">
        <v>36896</v>
      </c>
      <c r="B641">
        <v>4.54</v>
      </c>
    </row>
    <row r="642" spans="1:2" x14ac:dyDescent="0.25">
      <c r="A642" s="1">
        <v>36899</v>
      </c>
      <c r="B642">
        <v>4.53</v>
      </c>
    </row>
    <row r="643" spans="1:2" x14ac:dyDescent="0.25">
      <c r="A643" s="1">
        <v>36900</v>
      </c>
      <c r="B643">
        <v>4.5</v>
      </c>
    </row>
    <row r="644" spans="1:2" x14ac:dyDescent="0.25">
      <c r="A644" s="1">
        <v>36901</v>
      </c>
      <c r="B644">
        <v>4.5</v>
      </c>
    </row>
    <row r="645" spans="1:2" x14ac:dyDescent="0.25">
      <c r="A645" s="1">
        <v>36902</v>
      </c>
      <c r="B645">
        <v>4.5</v>
      </c>
    </row>
    <row r="646" spans="1:2" x14ac:dyDescent="0.25">
      <c r="A646" s="1">
        <v>36903</v>
      </c>
      <c r="B646">
        <v>4.5</v>
      </c>
    </row>
    <row r="647" spans="1:2" x14ac:dyDescent="0.25">
      <c r="A647" s="1">
        <v>36907</v>
      </c>
      <c r="B647">
        <v>4.51</v>
      </c>
    </row>
    <row r="648" spans="1:2" x14ac:dyDescent="0.25">
      <c r="A648" s="1">
        <v>36908</v>
      </c>
      <c r="B648">
        <v>4.5199999999999996</v>
      </c>
    </row>
    <row r="649" spans="1:2" x14ac:dyDescent="0.25">
      <c r="A649" s="1">
        <v>36909</v>
      </c>
      <c r="B649">
        <v>4.54</v>
      </c>
    </row>
    <row r="650" spans="1:2" x14ac:dyDescent="0.25">
      <c r="A650" s="1">
        <v>36910</v>
      </c>
      <c r="B650">
        <v>4.53</v>
      </c>
    </row>
    <row r="651" spans="1:2" x14ac:dyDescent="0.25">
      <c r="A651" s="1">
        <v>36913</v>
      </c>
      <c r="B651">
        <v>4.55</v>
      </c>
    </row>
    <row r="652" spans="1:2" x14ac:dyDescent="0.25">
      <c r="A652" s="1">
        <v>36914</v>
      </c>
      <c r="B652">
        <v>4.54</v>
      </c>
    </row>
    <row r="653" spans="1:2" x14ac:dyDescent="0.25">
      <c r="A653" s="1">
        <v>36915</v>
      </c>
      <c r="B653">
        <v>4.54</v>
      </c>
    </row>
    <row r="654" spans="1:2" x14ac:dyDescent="0.25">
      <c r="A654" s="1">
        <v>36916</v>
      </c>
      <c r="B654">
        <v>4.55</v>
      </c>
    </row>
    <row r="655" spans="1:2" x14ac:dyDescent="0.25">
      <c r="A655" s="1">
        <v>36917</v>
      </c>
      <c r="B655">
        <v>4.55</v>
      </c>
    </row>
    <row r="656" spans="1:2" x14ac:dyDescent="0.25">
      <c r="A656" s="1">
        <v>36920</v>
      </c>
      <c r="B656">
        <v>4.55</v>
      </c>
    </row>
    <row r="657" spans="1:2" x14ac:dyDescent="0.25">
      <c r="A657" s="1">
        <v>36921</v>
      </c>
      <c r="B657">
        <v>4.55</v>
      </c>
    </row>
    <row r="658" spans="1:2" x14ac:dyDescent="0.25">
      <c r="A658" s="1">
        <v>36922</v>
      </c>
      <c r="B658">
        <v>4.6900000000000004</v>
      </c>
    </row>
    <row r="659" spans="1:2" x14ac:dyDescent="0.25">
      <c r="A659" s="1">
        <v>36923</v>
      </c>
      <c r="B659">
        <v>4.58</v>
      </c>
    </row>
    <row r="660" spans="1:2" x14ac:dyDescent="0.25">
      <c r="A660" s="1">
        <v>36924</v>
      </c>
      <c r="B660">
        <v>4.57</v>
      </c>
    </row>
    <row r="661" spans="1:2" x14ac:dyDescent="0.25">
      <c r="A661" s="1">
        <v>36927</v>
      </c>
      <c r="B661">
        <v>4.5599999999999996</v>
      </c>
    </row>
    <row r="662" spans="1:2" x14ac:dyDescent="0.25">
      <c r="A662" s="1">
        <v>36928</v>
      </c>
      <c r="B662">
        <v>4.5599999999999996</v>
      </c>
    </row>
    <row r="663" spans="1:2" x14ac:dyDescent="0.25">
      <c r="A663" s="1">
        <v>36929</v>
      </c>
      <c r="B663">
        <v>4.57</v>
      </c>
    </row>
    <row r="664" spans="1:2" x14ac:dyDescent="0.25">
      <c r="A664" s="1">
        <v>36930</v>
      </c>
      <c r="B664">
        <v>4.67</v>
      </c>
    </row>
    <row r="665" spans="1:2" x14ac:dyDescent="0.25">
      <c r="A665" s="1">
        <v>36931</v>
      </c>
      <c r="B665">
        <v>4.68</v>
      </c>
    </row>
    <row r="666" spans="1:2" x14ac:dyDescent="0.25">
      <c r="A666" s="1">
        <v>36934</v>
      </c>
      <c r="B666">
        <v>4.67</v>
      </c>
    </row>
    <row r="667" spans="1:2" x14ac:dyDescent="0.25">
      <c r="A667" s="1">
        <v>36935</v>
      </c>
      <c r="B667">
        <v>4.6500000000000004</v>
      </c>
    </row>
    <row r="668" spans="1:2" x14ac:dyDescent="0.25">
      <c r="A668" s="1">
        <v>36936</v>
      </c>
      <c r="B668">
        <v>4.6500000000000004</v>
      </c>
    </row>
    <row r="669" spans="1:2" x14ac:dyDescent="0.25">
      <c r="A669" s="1">
        <v>36937</v>
      </c>
      <c r="B669">
        <v>4.6399999999999997</v>
      </c>
    </row>
    <row r="670" spans="1:2" x14ac:dyDescent="0.25">
      <c r="A670" s="1">
        <v>36938</v>
      </c>
      <c r="B670">
        <v>4.66</v>
      </c>
    </row>
    <row r="671" spans="1:2" x14ac:dyDescent="0.25">
      <c r="A671" s="1">
        <v>36942</v>
      </c>
      <c r="B671">
        <v>4.66</v>
      </c>
    </row>
    <row r="672" spans="1:2" x14ac:dyDescent="0.25">
      <c r="A672" s="1">
        <v>36943</v>
      </c>
      <c r="B672">
        <v>4.6500000000000004</v>
      </c>
    </row>
    <row r="673" spans="1:2" x14ac:dyDescent="0.25">
      <c r="A673" s="1">
        <v>36944</v>
      </c>
      <c r="B673">
        <v>4.66</v>
      </c>
    </row>
    <row r="674" spans="1:2" x14ac:dyDescent="0.25">
      <c r="A674" s="1">
        <v>36945</v>
      </c>
      <c r="B674">
        <v>4.66</v>
      </c>
    </row>
    <row r="675" spans="1:2" x14ac:dyDescent="0.25">
      <c r="A675" s="1">
        <v>36948</v>
      </c>
      <c r="B675">
        <v>4.68</v>
      </c>
    </row>
    <row r="676" spans="1:2" x14ac:dyDescent="0.25">
      <c r="A676" s="1">
        <v>36949</v>
      </c>
      <c r="B676">
        <v>4.67</v>
      </c>
    </row>
    <row r="677" spans="1:2" x14ac:dyDescent="0.25">
      <c r="A677" s="1">
        <v>36950</v>
      </c>
      <c r="B677">
        <v>4.67</v>
      </c>
    </row>
    <row r="678" spans="1:2" x14ac:dyDescent="0.25">
      <c r="A678" s="1">
        <v>36951</v>
      </c>
      <c r="B678">
        <v>4.67</v>
      </c>
    </row>
    <row r="679" spans="1:2" x14ac:dyDescent="0.25">
      <c r="A679" s="1">
        <v>36952</v>
      </c>
      <c r="B679">
        <v>4.66</v>
      </c>
    </row>
    <row r="680" spans="1:2" x14ac:dyDescent="0.25">
      <c r="A680" s="1">
        <v>36955</v>
      </c>
      <c r="B680">
        <v>4.6500000000000004</v>
      </c>
    </row>
    <row r="681" spans="1:2" x14ac:dyDescent="0.25">
      <c r="A681" s="1">
        <v>36956</v>
      </c>
      <c r="B681">
        <v>4.6500000000000004</v>
      </c>
    </row>
    <row r="682" spans="1:2" x14ac:dyDescent="0.25">
      <c r="A682" s="1">
        <v>36957</v>
      </c>
      <c r="B682">
        <v>4.6399999999999997</v>
      </c>
    </row>
    <row r="683" spans="1:2" x14ac:dyDescent="0.25">
      <c r="A683" s="1">
        <v>36958</v>
      </c>
      <c r="B683">
        <v>4.6399999999999997</v>
      </c>
    </row>
    <row r="684" spans="1:2" x14ac:dyDescent="0.25">
      <c r="A684" s="1">
        <v>36959</v>
      </c>
      <c r="B684">
        <v>4.6399999999999997</v>
      </c>
    </row>
    <row r="685" spans="1:2" x14ac:dyDescent="0.25">
      <c r="A685" s="1">
        <v>36962</v>
      </c>
      <c r="B685">
        <v>4.63</v>
      </c>
    </row>
    <row r="686" spans="1:2" x14ac:dyDescent="0.25">
      <c r="A686" s="1">
        <v>36963</v>
      </c>
      <c r="B686">
        <v>4.63</v>
      </c>
    </row>
    <row r="687" spans="1:2" x14ac:dyDescent="0.25">
      <c r="A687" s="1">
        <v>36964</v>
      </c>
      <c r="B687">
        <v>4.66</v>
      </c>
    </row>
    <row r="688" spans="1:2" x14ac:dyDescent="0.25">
      <c r="A688" s="1">
        <v>36965</v>
      </c>
      <c r="B688">
        <v>4.67</v>
      </c>
    </row>
    <row r="689" spans="1:2" x14ac:dyDescent="0.25">
      <c r="A689" s="1">
        <v>36966</v>
      </c>
      <c r="B689">
        <v>4.67</v>
      </c>
    </row>
    <row r="690" spans="1:2" x14ac:dyDescent="0.25">
      <c r="A690" s="1">
        <v>36969</v>
      </c>
      <c r="B690">
        <v>4.66</v>
      </c>
    </row>
    <row r="691" spans="1:2" x14ac:dyDescent="0.25">
      <c r="A691" s="1">
        <v>36970</v>
      </c>
      <c r="B691">
        <v>4.67</v>
      </c>
    </row>
    <row r="692" spans="1:2" x14ac:dyDescent="0.25">
      <c r="A692" s="1">
        <v>36971</v>
      </c>
      <c r="B692">
        <v>4.67</v>
      </c>
    </row>
    <row r="693" spans="1:2" x14ac:dyDescent="0.25">
      <c r="A693" s="1">
        <v>36972</v>
      </c>
      <c r="B693">
        <v>4.68</v>
      </c>
    </row>
    <row r="694" spans="1:2" x14ac:dyDescent="0.25">
      <c r="A694" s="1">
        <v>36973</v>
      </c>
      <c r="B694">
        <v>4.68</v>
      </c>
    </row>
    <row r="695" spans="1:2" x14ac:dyDescent="0.25">
      <c r="A695" s="1">
        <v>36976</v>
      </c>
      <c r="B695">
        <v>4.67</v>
      </c>
    </row>
    <row r="696" spans="1:2" x14ac:dyDescent="0.25">
      <c r="A696" s="1">
        <v>36977</v>
      </c>
      <c r="B696">
        <v>4.66</v>
      </c>
    </row>
    <row r="697" spans="1:2" x14ac:dyDescent="0.25">
      <c r="A697" s="1">
        <v>36978</v>
      </c>
      <c r="B697">
        <v>4.67</v>
      </c>
    </row>
    <row r="698" spans="1:2" x14ac:dyDescent="0.25">
      <c r="A698" s="1">
        <v>36979</v>
      </c>
      <c r="B698">
        <v>4.67</v>
      </c>
    </row>
    <row r="699" spans="1:2" x14ac:dyDescent="0.25">
      <c r="A699" s="1">
        <v>36980</v>
      </c>
      <c r="B699">
        <v>4.6900000000000004</v>
      </c>
    </row>
    <row r="700" spans="1:2" x14ac:dyDescent="0.25">
      <c r="A700" s="1">
        <v>36983</v>
      </c>
      <c r="B700">
        <v>4.7</v>
      </c>
    </row>
    <row r="701" spans="1:2" x14ac:dyDescent="0.25">
      <c r="A701" s="1">
        <v>36984</v>
      </c>
      <c r="B701">
        <v>4.7</v>
      </c>
    </row>
    <row r="702" spans="1:2" x14ac:dyDescent="0.25">
      <c r="A702" s="1">
        <v>36985</v>
      </c>
      <c r="B702">
        <v>4.7</v>
      </c>
    </row>
    <row r="703" spans="1:2" x14ac:dyDescent="0.25">
      <c r="A703" s="1">
        <v>36986</v>
      </c>
      <c r="B703">
        <v>4.68</v>
      </c>
    </row>
    <row r="704" spans="1:2" x14ac:dyDescent="0.25">
      <c r="A704" s="1">
        <v>36987</v>
      </c>
      <c r="B704">
        <v>4.6900000000000004</v>
      </c>
    </row>
    <row r="705" spans="1:2" x14ac:dyDescent="0.25">
      <c r="A705" s="1">
        <v>36990</v>
      </c>
      <c r="B705">
        <v>4.68</v>
      </c>
    </row>
    <row r="706" spans="1:2" x14ac:dyDescent="0.25">
      <c r="A706" s="1">
        <v>36991</v>
      </c>
      <c r="B706">
        <v>4.67</v>
      </c>
    </row>
    <row r="707" spans="1:2" x14ac:dyDescent="0.25">
      <c r="A707" s="1">
        <v>36992</v>
      </c>
      <c r="B707">
        <v>4.67</v>
      </c>
    </row>
    <row r="708" spans="1:2" x14ac:dyDescent="0.25">
      <c r="A708" s="1">
        <v>36993</v>
      </c>
      <c r="B708">
        <v>4.67</v>
      </c>
    </row>
    <row r="709" spans="1:2" x14ac:dyDescent="0.25">
      <c r="A709" s="1">
        <v>36997</v>
      </c>
      <c r="B709">
        <v>4.67</v>
      </c>
    </row>
    <row r="710" spans="1:2" x14ac:dyDescent="0.25">
      <c r="A710" s="1">
        <v>36998</v>
      </c>
      <c r="B710">
        <v>4.67</v>
      </c>
    </row>
    <row r="711" spans="1:2" x14ac:dyDescent="0.25">
      <c r="A711" s="1">
        <v>36999</v>
      </c>
      <c r="B711">
        <v>4.68</v>
      </c>
    </row>
    <row r="712" spans="1:2" x14ac:dyDescent="0.25">
      <c r="A712" s="1">
        <v>37000</v>
      </c>
      <c r="B712">
        <v>4.6900000000000004</v>
      </c>
    </row>
    <row r="713" spans="1:2" x14ac:dyDescent="0.25">
      <c r="A713" s="1">
        <v>37001</v>
      </c>
      <c r="B713">
        <v>4.6900000000000004</v>
      </c>
    </row>
    <row r="714" spans="1:2" x14ac:dyDescent="0.25">
      <c r="A714" s="1">
        <v>37004</v>
      </c>
      <c r="B714">
        <v>4.7</v>
      </c>
    </row>
    <row r="715" spans="1:2" x14ac:dyDescent="0.25">
      <c r="A715" s="1">
        <v>37005</v>
      </c>
      <c r="B715">
        <v>4.7</v>
      </c>
    </row>
    <row r="716" spans="1:2" x14ac:dyDescent="0.25">
      <c r="A716" s="1">
        <v>37006</v>
      </c>
      <c r="B716">
        <v>4.68</v>
      </c>
    </row>
    <row r="717" spans="1:2" x14ac:dyDescent="0.25">
      <c r="A717" s="1">
        <v>37007</v>
      </c>
      <c r="B717">
        <v>4.67</v>
      </c>
    </row>
    <row r="718" spans="1:2" x14ac:dyDescent="0.25">
      <c r="A718" s="1">
        <v>37008</v>
      </c>
      <c r="B718">
        <v>4.5599999999999996</v>
      </c>
    </row>
    <row r="719" spans="1:2" x14ac:dyDescent="0.25">
      <c r="A719" s="1">
        <v>37011</v>
      </c>
      <c r="B719">
        <v>4.67</v>
      </c>
    </row>
    <row r="720" spans="1:2" x14ac:dyDescent="0.25">
      <c r="A720" s="1">
        <v>37012</v>
      </c>
      <c r="B720">
        <v>4.68</v>
      </c>
    </row>
    <row r="721" spans="1:2" x14ac:dyDescent="0.25">
      <c r="A721" s="1">
        <v>37013</v>
      </c>
      <c r="B721">
        <v>4.67</v>
      </c>
    </row>
    <row r="722" spans="1:2" x14ac:dyDescent="0.25">
      <c r="A722" s="1">
        <v>37014</v>
      </c>
      <c r="B722">
        <v>4.67</v>
      </c>
    </row>
    <row r="723" spans="1:2" x14ac:dyDescent="0.25">
      <c r="A723" s="1">
        <v>37015</v>
      </c>
      <c r="B723">
        <v>4.68</v>
      </c>
    </row>
    <row r="724" spans="1:2" x14ac:dyDescent="0.25">
      <c r="A724" s="1">
        <v>37018</v>
      </c>
      <c r="B724">
        <v>4.68</v>
      </c>
    </row>
    <row r="725" spans="1:2" x14ac:dyDescent="0.25">
      <c r="A725" s="1">
        <v>37019</v>
      </c>
      <c r="B725">
        <v>4.6900000000000004</v>
      </c>
    </row>
    <row r="726" spans="1:2" x14ac:dyDescent="0.25">
      <c r="A726" s="1">
        <v>37020</v>
      </c>
      <c r="B726">
        <v>4.7</v>
      </c>
    </row>
    <row r="727" spans="1:2" x14ac:dyDescent="0.25">
      <c r="A727" s="1">
        <v>37021</v>
      </c>
      <c r="B727">
        <v>4.6900000000000004</v>
      </c>
    </row>
    <row r="728" spans="1:2" x14ac:dyDescent="0.25">
      <c r="A728" s="1">
        <v>37022</v>
      </c>
      <c r="B728">
        <v>4.6900000000000004</v>
      </c>
    </row>
    <row r="729" spans="1:2" x14ac:dyDescent="0.25">
      <c r="A729" s="1">
        <v>37025</v>
      </c>
      <c r="B729">
        <v>4.71</v>
      </c>
    </row>
    <row r="730" spans="1:2" x14ac:dyDescent="0.25">
      <c r="A730" s="1">
        <v>37026</v>
      </c>
      <c r="B730">
        <v>4.72</v>
      </c>
    </row>
    <row r="731" spans="1:2" x14ac:dyDescent="0.25">
      <c r="A731" s="1">
        <v>37027</v>
      </c>
      <c r="B731">
        <v>4.72</v>
      </c>
    </row>
    <row r="732" spans="1:2" x14ac:dyDescent="0.25">
      <c r="A732" s="1">
        <v>37028</v>
      </c>
      <c r="B732">
        <v>4.71</v>
      </c>
    </row>
    <row r="733" spans="1:2" x14ac:dyDescent="0.25">
      <c r="A733" s="1">
        <v>37029</v>
      </c>
      <c r="B733">
        <v>4.7</v>
      </c>
    </row>
    <row r="734" spans="1:2" x14ac:dyDescent="0.25">
      <c r="A734" s="1">
        <v>37032</v>
      </c>
      <c r="B734">
        <v>4.7</v>
      </c>
    </row>
    <row r="735" spans="1:2" x14ac:dyDescent="0.25">
      <c r="A735" s="1">
        <v>37033</v>
      </c>
      <c r="B735">
        <v>4.6900000000000004</v>
      </c>
    </row>
    <row r="736" spans="1:2" x14ac:dyDescent="0.25">
      <c r="A736" s="1">
        <v>37034</v>
      </c>
      <c r="B736">
        <v>4.6900000000000004</v>
      </c>
    </row>
    <row r="737" spans="1:2" x14ac:dyDescent="0.25">
      <c r="A737" s="1">
        <v>37035</v>
      </c>
      <c r="B737">
        <v>4.68</v>
      </c>
    </row>
    <row r="738" spans="1:2" x14ac:dyDescent="0.25">
      <c r="A738" s="1">
        <v>37036</v>
      </c>
      <c r="B738">
        <v>4.68</v>
      </c>
    </row>
    <row r="739" spans="1:2" x14ac:dyDescent="0.25">
      <c r="A739" s="1">
        <v>37040</v>
      </c>
      <c r="B739">
        <v>4.68</v>
      </c>
    </row>
    <row r="740" spans="1:2" x14ac:dyDescent="0.25">
      <c r="A740" s="1">
        <v>37041</v>
      </c>
      <c r="B740">
        <v>4.67</v>
      </c>
    </row>
    <row r="741" spans="1:2" x14ac:dyDescent="0.25">
      <c r="A741" s="1">
        <v>37042</v>
      </c>
      <c r="B741">
        <v>4.6900000000000004</v>
      </c>
    </row>
    <row r="742" spans="1:2" x14ac:dyDescent="0.25">
      <c r="A742" s="1">
        <v>37043</v>
      </c>
      <c r="B742">
        <v>4.6900000000000004</v>
      </c>
    </row>
    <row r="743" spans="1:2" x14ac:dyDescent="0.25">
      <c r="A743" s="1">
        <v>37046</v>
      </c>
      <c r="B743">
        <v>4.68</v>
      </c>
    </row>
    <row r="744" spans="1:2" x14ac:dyDescent="0.25">
      <c r="A744" s="1">
        <v>37047</v>
      </c>
      <c r="B744">
        <v>4.6900000000000004</v>
      </c>
    </row>
    <row r="745" spans="1:2" x14ac:dyDescent="0.25">
      <c r="A745" s="1">
        <v>37048</v>
      </c>
      <c r="B745">
        <v>4.6900000000000004</v>
      </c>
    </row>
    <row r="746" spans="1:2" x14ac:dyDescent="0.25">
      <c r="A746" s="1">
        <v>37049</v>
      </c>
      <c r="B746">
        <v>4.68</v>
      </c>
    </row>
    <row r="747" spans="1:2" x14ac:dyDescent="0.25">
      <c r="A747" s="1">
        <v>37050</v>
      </c>
      <c r="B747">
        <v>4.68</v>
      </c>
    </row>
    <row r="748" spans="1:2" x14ac:dyDescent="0.25">
      <c r="A748" s="1">
        <v>37053</v>
      </c>
      <c r="B748">
        <v>4.67</v>
      </c>
    </row>
    <row r="749" spans="1:2" x14ac:dyDescent="0.25">
      <c r="A749" s="1">
        <v>37054</v>
      </c>
      <c r="B749">
        <v>4.68</v>
      </c>
    </row>
    <row r="750" spans="1:2" x14ac:dyDescent="0.25">
      <c r="A750" s="1">
        <v>37055</v>
      </c>
      <c r="B750">
        <v>4.68</v>
      </c>
    </row>
    <row r="751" spans="1:2" x14ac:dyDescent="0.25">
      <c r="A751" s="1">
        <v>37056</v>
      </c>
      <c r="B751">
        <v>4.71</v>
      </c>
    </row>
    <row r="752" spans="1:2" x14ac:dyDescent="0.25">
      <c r="A752" s="1">
        <v>37057</v>
      </c>
      <c r="B752">
        <v>4.72</v>
      </c>
    </row>
    <row r="753" spans="1:2" x14ac:dyDescent="0.25">
      <c r="A753" s="1">
        <v>37060</v>
      </c>
      <c r="B753">
        <v>4.71</v>
      </c>
    </row>
    <row r="754" spans="1:2" x14ac:dyDescent="0.25">
      <c r="A754" s="1">
        <v>37061</v>
      </c>
      <c r="B754">
        <v>4.6900000000000004</v>
      </c>
    </row>
    <row r="755" spans="1:2" x14ac:dyDescent="0.25">
      <c r="A755" s="1">
        <v>37062</v>
      </c>
      <c r="B755">
        <v>4.68</v>
      </c>
    </row>
    <row r="756" spans="1:2" x14ac:dyDescent="0.25">
      <c r="A756" s="1">
        <v>37063</v>
      </c>
      <c r="B756">
        <v>4.6900000000000004</v>
      </c>
    </row>
    <row r="757" spans="1:2" x14ac:dyDescent="0.25">
      <c r="A757" s="1">
        <v>37064</v>
      </c>
      <c r="B757">
        <v>4.71</v>
      </c>
    </row>
    <row r="758" spans="1:2" x14ac:dyDescent="0.25">
      <c r="A758" s="1">
        <v>37067</v>
      </c>
      <c r="B758">
        <v>4.7</v>
      </c>
    </row>
    <row r="759" spans="1:2" x14ac:dyDescent="0.25">
      <c r="A759" s="1">
        <v>37068</v>
      </c>
      <c r="B759">
        <v>4.6900000000000004</v>
      </c>
    </row>
    <row r="760" spans="1:2" x14ac:dyDescent="0.25">
      <c r="A760" s="1">
        <v>37069</v>
      </c>
      <c r="B760">
        <v>4.6900000000000004</v>
      </c>
    </row>
    <row r="761" spans="1:2" x14ac:dyDescent="0.25">
      <c r="A761" s="1">
        <v>37070</v>
      </c>
      <c r="B761">
        <v>4.68</v>
      </c>
    </row>
    <row r="762" spans="1:2" x14ac:dyDescent="0.25">
      <c r="A762" s="1">
        <v>37071</v>
      </c>
      <c r="B762">
        <v>4.7</v>
      </c>
    </row>
    <row r="763" spans="1:2" x14ac:dyDescent="0.25">
      <c r="A763" s="1">
        <v>37074</v>
      </c>
      <c r="B763">
        <v>4.71</v>
      </c>
    </row>
    <row r="764" spans="1:2" x14ac:dyDescent="0.25">
      <c r="A764" s="1">
        <v>37075</v>
      </c>
      <c r="B764">
        <v>4.71</v>
      </c>
    </row>
    <row r="765" spans="1:2" x14ac:dyDescent="0.25">
      <c r="A765" s="1">
        <v>37077</v>
      </c>
      <c r="B765">
        <v>4.7</v>
      </c>
    </row>
    <row r="766" spans="1:2" x14ac:dyDescent="0.25">
      <c r="A766" s="1">
        <v>37078</v>
      </c>
      <c r="B766">
        <v>4.7</v>
      </c>
    </row>
    <row r="767" spans="1:2" x14ac:dyDescent="0.25">
      <c r="A767" s="1">
        <v>37081</v>
      </c>
      <c r="B767">
        <v>4.7</v>
      </c>
    </row>
    <row r="768" spans="1:2" x14ac:dyDescent="0.25">
      <c r="A768" s="1">
        <v>37082</v>
      </c>
      <c r="B768">
        <v>4.7</v>
      </c>
    </row>
    <row r="769" spans="1:2" x14ac:dyDescent="0.25">
      <c r="A769" s="1">
        <v>37083</v>
      </c>
      <c r="B769">
        <v>4.7</v>
      </c>
    </row>
    <row r="770" spans="1:2" x14ac:dyDescent="0.25">
      <c r="A770" s="1">
        <v>37084</v>
      </c>
      <c r="B770">
        <v>4.6900000000000004</v>
      </c>
    </row>
    <row r="771" spans="1:2" x14ac:dyDescent="0.25">
      <c r="A771" s="1">
        <v>37085</v>
      </c>
      <c r="B771">
        <v>4.6900000000000004</v>
      </c>
    </row>
    <row r="772" spans="1:2" x14ac:dyDescent="0.25">
      <c r="A772" s="1">
        <v>37088</v>
      </c>
      <c r="B772">
        <v>4.7</v>
      </c>
    </row>
    <row r="773" spans="1:2" x14ac:dyDescent="0.25">
      <c r="A773" s="1">
        <v>37089</v>
      </c>
      <c r="B773">
        <v>4.6900000000000004</v>
      </c>
    </row>
    <row r="774" spans="1:2" x14ac:dyDescent="0.25">
      <c r="A774" s="1">
        <v>37090</v>
      </c>
      <c r="B774">
        <v>4.71</v>
      </c>
    </row>
    <row r="775" spans="1:2" x14ac:dyDescent="0.25">
      <c r="A775" s="1">
        <v>37091</v>
      </c>
      <c r="B775">
        <v>4.72</v>
      </c>
    </row>
    <row r="776" spans="1:2" x14ac:dyDescent="0.25">
      <c r="A776" s="1">
        <v>37092</v>
      </c>
      <c r="B776">
        <v>4.71</v>
      </c>
    </row>
    <row r="777" spans="1:2" x14ac:dyDescent="0.25">
      <c r="A777" s="1">
        <v>37095</v>
      </c>
      <c r="B777">
        <v>4.7</v>
      </c>
    </row>
    <row r="778" spans="1:2" x14ac:dyDescent="0.25">
      <c r="A778" s="1">
        <v>37096</v>
      </c>
      <c r="B778">
        <v>4.7</v>
      </c>
    </row>
    <row r="779" spans="1:2" x14ac:dyDescent="0.25">
      <c r="A779" s="1">
        <v>37097</v>
      </c>
      <c r="B779">
        <v>4.7</v>
      </c>
    </row>
    <row r="780" spans="1:2" x14ac:dyDescent="0.25">
      <c r="A780" s="1">
        <v>37098</v>
      </c>
      <c r="B780">
        <v>4.71</v>
      </c>
    </row>
    <row r="781" spans="1:2" x14ac:dyDescent="0.25">
      <c r="A781" s="1">
        <v>37099</v>
      </c>
      <c r="B781">
        <v>4.72</v>
      </c>
    </row>
    <row r="782" spans="1:2" x14ac:dyDescent="0.25">
      <c r="A782" s="1">
        <v>37102</v>
      </c>
      <c r="B782">
        <v>4.72</v>
      </c>
    </row>
    <row r="783" spans="1:2" x14ac:dyDescent="0.25">
      <c r="A783" s="1">
        <v>37103</v>
      </c>
      <c r="B783">
        <v>4.74</v>
      </c>
    </row>
    <row r="784" spans="1:2" x14ac:dyDescent="0.25">
      <c r="A784" s="1">
        <v>37104</v>
      </c>
      <c r="B784">
        <v>4.74</v>
      </c>
    </row>
    <row r="785" spans="1:2" x14ac:dyDescent="0.25">
      <c r="A785" s="1">
        <v>37105</v>
      </c>
      <c r="B785">
        <v>4.7300000000000004</v>
      </c>
    </row>
    <row r="786" spans="1:2" x14ac:dyDescent="0.25">
      <c r="A786" s="1">
        <v>37106</v>
      </c>
      <c r="B786">
        <v>4.7300000000000004</v>
      </c>
    </row>
    <row r="787" spans="1:2" x14ac:dyDescent="0.25">
      <c r="A787" s="1">
        <v>37109</v>
      </c>
      <c r="B787">
        <v>4.72</v>
      </c>
    </row>
    <row r="788" spans="1:2" x14ac:dyDescent="0.25">
      <c r="A788" s="1">
        <v>37110</v>
      </c>
      <c r="B788">
        <v>4.71</v>
      </c>
    </row>
    <row r="789" spans="1:2" x14ac:dyDescent="0.25">
      <c r="A789" s="1">
        <v>37111</v>
      </c>
      <c r="B789">
        <v>4.72</v>
      </c>
    </row>
    <row r="790" spans="1:2" x14ac:dyDescent="0.25">
      <c r="A790" s="1">
        <v>37112</v>
      </c>
      <c r="B790">
        <v>4.72</v>
      </c>
    </row>
    <row r="791" spans="1:2" x14ac:dyDescent="0.25">
      <c r="A791" s="1">
        <v>37113</v>
      </c>
      <c r="B791">
        <v>4.7300000000000004</v>
      </c>
    </row>
    <row r="792" spans="1:2" x14ac:dyDescent="0.25">
      <c r="A792" s="1">
        <v>37116</v>
      </c>
      <c r="B792">
        <v>4.72</v>
      </c>
    </row>
    <row r="793" spans="1:2" x14ac:dyDescent="0.25">
      <c r="A793" s="1">
        <v>37117</v>
      </c>
      <c r="B793">
        <v>4.74</v>
      </c>
    </row>
    <row r="794" spans="1:2" x14ac:dyDescent="0.25">
      <c r="A794" s="1">
        <v>37118</v>
      </c>
      <c r="B794">
        <v>4.7300000000000004</v>
      </c>
    </row>
    <row r="795" spans="1:2" x14ac:dyDescent="0.25">
      <c r="A795" s="1">
        <v>37119</v>
      </c>
      <c r="B795">
        <v>4.7300000000000004</v>
      </c>
    </row>
    <row r="796" spans="1:2" x14ac:dyDescent="0.25">
      <c r="A796" s="1">
        <v>37120</v>
      </c>
      <c r="B796">
        <v>4.74</v>
      </c>
    </row>
    <row r="797" spans="1:2" x14ac:dyDescent="0.25">
      <c r="A797" s="1">
        <v>37123</v>
      </c>
      <c r="B797">
        <v>4.72</v>
      </c>
    </row>
    <row r="798" spans="1:2" x14ac:dyDescent="0.25">
      <c r="A798" s="1">
        <v>37124</v>
      </c>
      <c r="B798">
        <v>4.72</v>
      </c>
    </row>
    <row r="799" spans="1:2" x14ac:dyDescent="0.25">
      <c r="A799" s="1">
        <v>37125</v>
      </c>
      <c r="B799">
        <v>4.71</v>
      </c>
    </row>
    <row r="800" spans="1:2" x14ac:dyDescent="0.25">
      <c r="A800" s="1">
        <v>37126</v>
      </c>
      <c r="B800">
        <v>4.7300000000000004</v>
      </c>
    </row>
    <row r="801" spans="1:2" x14ac:dyDescent="0.25">
      <c r="A801" s="1">
        <v>37127</v>
      </c>
      <c r="B801">
        <v>4.72</v>
      </c>
    </row>
    <row r="802" spans="1:2" x14ac:dyDescent="0.25">
      <c r="A802" s="1">
        <v>37130</v>
      </c>
      <c r="B802">
        <v>4.71</v>
      </c>
    </row>
    <row r="803" spans="1:2" x14ac:dyDescent="0.25">
      <c r="A803" s="1">
        <v>37131</v>
      </c>
      <c r="B803">
        <v>4.71</v>
      </c>
    </row>
    <row r="804" spans="1:2" x14ac:dyDescent="0.25">
      <c r="A804" s="1">
        <v>37132</v>
      </c>
      <c r="B804">
        <v>4.71</v>
      </c>
    </row>
    <row r="805" spans="1:2" x14ac:dyDescent="0.25">
      <c r="A805" s="1">
        <v>37133</v>
      </c>
      <c r="B805">
        <v>4.71</v>
      </c>
    </row>
    <row r="806" spans="1:2" x14ac:dyDescent="0.25">
      <c r="A806" s="1">
        <v>37134</v>
      </c>
      <c r="B806">
        <v>4.71</v>
      </c>
    </row>
    <row r="807" spans="1:2" x14ac:dyDescent="0.25">
      <c r="A807" s="1">
        <v>37138</v>
      </c>
      <c r="B807">
        <v>4.6900000000000004</v>
      </c>
    </row>
    <row r="808" spans="1:2" x14ac:dyDescent="0.25">
      <c r="A808" s="1">
        <v>37139</v>
      </c>
      <c r="B808">
        <v>4.6900000000000004</v>
      </c>
    </row>
    <row r="809" spans="1:2" x14ac:dyDescent="0.25">
      <c r="A809" s="1">
        <v>37140</v>
      </c>
      <c r="B809">
        <v>4.7</v>
      </c>
    </row>
    <row r="810" spans="1:2" x14ac:dyDescent="0.25">
      <c r="A810" s="1">
        <v>37141</v>
      </c>
      <c r="B810">
        <v>4.71</v>
      </c>
    </row>
    <row r="811" spans="1:2" x14ac:dyDescent="0.25">
      <c r="A811" s="1">
        <v>37144</v>
      </c>
      <c r="B811">
        <v>4.7</v>
      </c>
    </row>
    <row r="812" spans="1:2" x14ac:dyDescent="0.25">
      <c r="A812" s="1">
        <v>37155</v>
      </c>
      <c r="B812">
        <v>4.8</v>
      </c>
    </row>
    <row r="813" spans="1:2" x14ac:dyDescent="0.25">
      <c r="A813" s="1">
        <v>37158</v>
      </c>
      <c r="B813">
        <v>4.79</v>
      </c>
    </row>
    <row r="814" spans="1:2" x14ac:dyDescent="0.25">
      <c r="A814" s="1">
        <v>37159</v>
      </c>
      <c r="B814">
        <v>4.79</v>
      </c>
    </row>
    <row r="815" spans="1:2" x14ac:dyDescent="0.25">
      <c r="A815" s="1">
        <v>37160</v>
      </c>
      <c r="B815">
        <v>4.78</v>
      </c>
    </row>
    <row r="816" spans="1:2" x14ac:dyDescent="0.25">
      <c r="A816" s="1">
        <v>37161</v>
      </c>
      <c r="B816">
        <v>4.78</v>
      </c>
    </row>
    <row r="817" spans="1:2" x14ac:dyDescent="0.25">
      <c r="A817" s="1">
        <v>37162</v>
      </c>
      <c r="B817">
        <v>4.7699999999999996</v>
      </c>
    </row>
    <row r="818" spans="1:2" x14ac:dyDescent="0.25">
      <c r="A818" s="1">
        <v>37165</v>
      </c>
      <c r="B818">
        <v>4.78</v>
      </c>
    </row>
    <row r="819" spans="1:2" x14ac:dyDescent="0.25">
      <c r="A819" s="1">
        <v>37166</v>
      </c>
      <c r="B819">
        <v>4.78</v>
      </c>
    </row>
    <row r="820" spans="1:2" x14ac:dyDescent="0.25">
      <c r="A820" s="1">
        <v>37167</v>
      </c>
      <c r="B820">
        <v>4.78</v>
      </c>
    </row>
    <row r="821" spans="1:2" x14ac:dyDescent="0.25">
      <c r="A821" s="1">
        <v>37168</v>
      </c>
      <c r="B821">
        <v>4.78</v>
      </c>
    </row>
    <row r="822" spans="1:2" x14ac:dyDescent="0.25">
      <c r="A822" s="1">
        <v>37169</v>
      </c>
      <c r="B822">
        <v>4.78</v>
      </c>
    </row>
    <row r="823" spans="1:2" x14ac:dyDescent="0.25">
      <c r="A823" s="1">
        <v>37173</v>
      </c>
      <c r="B823">
        <v>4.7699999999999996</v>
      </c>
    </row>
    <row r="824" spans="1:2" x14ac:dyDescent="0.25">
      <c r="A824" s="1">
        <v>37174</v>
      </c>
      <c r="B824">
        <v>4.7699999999999996</v>
      </c>
    </row>
    <row r="825" spans="1:2" x14ac:dyDescent="0.25">
      <c r="A825" s="1">
        <v>37175</v>
      </c>
      <c r="B825">
        <v>4.76</v>
      </c>
    </row>
    <row r="826" spans="1:2" x14ac:dyDescent="0.25">
      <c r="A826" s="1">
        <v>37176</v>
      </c>
      <c r="B826">
        <v>4.75</v>
      </c>
    </row>
    <row r="827" spans="1:2" x14ac:dyDescent="0.25">
      <c r="A827" s="1">
        <v>37179</v>
      </c>
      <c r="B827">
        <v>4.76</v>
      </c>
    </row>
    <row r="828" spans="1:2" x14ac:dyDescent="0.25">
      <c r="A828" s="1">
        <v>37180</v>
      </c>
      <c r="B828">
        <v>4.7699999999999996</v>
      </c>
    </row>
    <row r="829" spans="1:2" x14ac:dyDescent="0.25">
      <c r="A829" s="1">
        <v>37181</v>
      </c>
      <c r="B829">
        <v>4.7699999999999996</v>
      </c>
    </row>
    <row r="830" spans="1:2" x14ac:dyDescent="0.25">
      <c r="A830" s="1">
        <v>37182</v>
      </c>
      <c r="B830">
        <v>4.7699999999999996</v>
      </c>
    </row>
    <row r="831" spans="1:2" x14ac:dyDescent="0.25">
      <c r="A831" s="1">
        <v>37183</v>
      </c>
      <c r="B831">
        <v>4.76</v>
      </c>
    </row>
    <row r="832" spans="1:2" x14ac:dyDescent="0.25">
      <c r="A832" s="1">
        <v>37186</v>
      </c>
      <c r="B832">
        <v>4.75</v>
      </c>
    </row>
    <row r="833" spans="1:2" x14ac:dyDescent="0.25">
      <c r="A833" s="1">
        <v>37187</v>
      </c>
      <c r="B833">
        <v>4.75</v>
      </c>
    </row>
    <row r="834" spans="1:2" x14ac:dyDescent="0.25">
      <c r="A834" s="1">
        <v>37188</v>
      </c>
      <c r="B834">
        <v>4.75</v>
      </c>
    </row>
    <row r="835" spans="1:2" x14ac:dyDescent="0.25">
      <c r="A835" s="1">
        <v>37189</v>
      </c>
      <c r="B835">
        <v>4.75</v>
      </c>
    </row>
    <row r="836" spans="1:2" x14ac:dyDescent="0.25">
      <c r="A836" s="1">
        <v>37190</v>
      </c>
      <c r="B836">
        <v>4.74</v>
      </c>
    </row>
    <row r="837" spans="1:2" x14ac:dyDescent="0.25">
      <c r="A837" s="1">
        <v>37193</v>
      </c>
      <c r="B837">
        <v>4.74</v>
      </c>
    </row>
    <row r="838" spans="1:2" x14ac:dyDescent="0.25">
      <c r="A838" s="1">
        <v>37194</v>
      </c>
      <c r="B838">
        <v>4.74</v>
      </c>
    </row>
    <row r="839" spans="1:2" x14ac:dyDescent="0.25">
      <c r="A839" s="1">
        <v>37195</v>
      </c>
      <c r="B839">
        <v>4.76</v>
      </c>
    </row>
    <row r="840" spans="1:2" x14ac:dyDescent="0.25">
      <c r="A840" s="1">
        <v>37196</v>
      </c>
      <c r="B840">
        <v>4.75</v>
      </c>
    </row>
    <row r="841" spans="1:2" x14ac:dyDescent="0.25">
      <c r="A841" s="1">
        <v>37197</v>
      </c>
      <c r="B841">
        <v>4.75</v>
      </c>
    </row>
    <row r="842" spans="1:2" x14ac:dyDescent="0.25">
      <c r="A842" s="1">
        <v>37200</v>
      </c>
      <c r="B842">
        <v>4.75</v>
      </c>
    </row>
    <row r="843" spans="1:2" x14ac:dyDescent="0.25">
      <c r="A843" s="1">
        <v>37201</v>
      </c>
      <c r="B843">
        <v>4.75</v>
      </c>
    </row>
    <row r="844" spans="1:2" x14ac:dyDescent="0.25">
      <c r="A844" s="1">
        <v>37202</v>
      </c>
      <c r="B844">
        <v>4.75</v>
      </c>
    </row>
    <row r="845" spans="1:2" x14ac:dyDescent="0.25">
      <c r="A845" s="1">
        <v>37203</v>
      </c>
      <c r="B845">
        <v>4.74</v>
      </c>
    </row>
    <row r="846" spans="1:2" x14ac:dyDescent="0.25">
      <c r="A846" s="1">
        <v>37204</v>
      </c>
      <c r="B846">
        <v>4.7300000000000004</v>
      </c>
    </row>
    <row r="847" spans="1:2" x14ac:dyDescent="0.25">
      <c r="A847" s="1">
        <v>37208</v>
      </c>
      <c r="B847">
        <v>4.7</v>
      </c>
    </row>
    <row r="848" spans="1:2" x14ac:dyDescent="0.25">
      <c r="A848" s="1">
        <v>37209</v>
      </c>
      <c r="B848">
        <v>4.71</v>
      </c>
    </row>
    <row r="849" spans="1:2" x14ac:dyDescent="0.25">
      <c r="A849" s="1">
        <v>37210</v>
      </c>
      <c r="B849">
        <v>4.68</v>
      </c>
    </row>
    <row r="850" spans="1:2" x14ac:dyDescent="0.25">
      <c r="A850" s="1">
        <v>37211</v>
      </c>
      <c r="B850">
        <v>4.68</v>
      </c>
    </row>
    <row r="851" spans="1:2" x14ac:dyDescent="0.25">
      <c r="A851" s="1">
        <v>37214</v>
      </c>
      <c r="B851">
        <v>4.67</v>
      </c>
    </row>
    <row r="852" spans="1:2" x14ac:dyDescent="0.25">
      <c r="A852" s="1">
        <v>37215</v>
      </c>
      <c r="B852">
        <v>4.66</v>
      </c>
    </row>
    <row r="853" spans="1:2" x14ac:dyDescent="0.25">
      <c r="A853" s="1">
        <v>37216</v>
      </c>
      <c r="B853">
        <v>4.67</v>
      </c>
    </row>
    <row r="854" spans="1:2" x14ac:dyDescent="0.25">
      <c r="A854" s="1">
        <v>37218</v>
      </c>
      <c r="B854">
        <v>4.6500000000000004</v>
      </c>
    </row>
    <row r="855" spans="1:2" x14ac:dyDescent="0.25">
      <c r="A855" s="1">
        <v>37221</v>
      </c>
      <c r="B855">
        <v>4.6500000000000004</v>
      </c>
    </row>
    <row r="856" spans="1:2" x14ac:dyDescent="0.25">
      <c r="A856" s="1">
        <v>37222</v>
      </c>
      <c r="B856">
        <v>4.67</v>
      </c>
    </row>
    <row r="857" spans="1:2" x14ac:dyDescent="0.25">
      <c r="A857" s="1">
        <v>37223</v>
      </c>
      <c r="B857">
        <v>4.66</v>
      </c>
    </row>
    <row r="858" spans="1:2" x14ac:dyDescent="0.25">
      <c r="A858" s="1">
        <v>37224</v>
      </c>
      <c r="B858">
        <v>4.6900000000000004</v>
      </c>
    </row>
    <row r="859" spans="1:2" x14ac:dyDescent="0.25">
      <c r="A859" s="1">
        <v>37225</v>
      </c>
      <c r="B859">
        <v>4.7</v>
      </c>
    </row>
    <row r="860" spans="1:2" x14ac:dyDescent="0.25">
      <c r="A860" s="1">
        <v>37228</v>
      </c>
      <c r="B860">
        <v>4.71</v>
      </c>
    </row>
    <row r="861" spans="1:2" x14ac:dyDescent="0.25">
      <c r="A861" s="1">
        <v>37229</v>
      </c>
      <c r="B861">
        <v>4.7</v>
      </c>
    </row>
    <row r="862" spans="1:2" x14ac:dyDescent="0.25">
      <c r="A862" s="1">
        <v>37230</v>
      </c>
      <c r="B862">
        <v>4.68</v>
      </c>
    </row>
    <row r="863" spans="1:2" x14ac:dyDescent="0.25">
      <c r="A863" s="1">
        <v>37231</v>
      </c>
      <c r="B863">
        <v>4.68</v>
      </c>
    </row>
    <row r="864" spans="1:2" x14ac:dyDescent="0.25">
      <c r="A864" s="1">
        <v>37232</v>
      </c>
      <c r="B864">
        <v>4.68</v>
      </c>
    </row>
    <row r="865" spans="1:2" x14ac:dyDescent="0.25">
      <c r="A865" s="1">
        <v>37235</v>
      </c>
      <c r="B865">
        <v>4.6900000000000004</v>
      </c>
    </row>
    <row r="866" spans="1:2" x14ac:dyDescent="0.25">
      <c r="A866" s="1">
        <v>37236</v>
      </c>
      <c r="B866">
        <v>4.7</v>
      </c>
    </row>
    <row r="867" spans="1:2" x14ac:dyDescent="0.25">
      <c r="A867" s="1">
        <v>37237</v>
      </c>
      <c r="B867">
        <v>4.7</v>
      </c>
    </row>
    <row r="868" spans="1:2" x14ac:dyDescent="0.25">
      <c r="A868" s="1">
        <v>37238</v>
      </c>
      <c r="B868">
        <v>4.7</v>
      </c>
    </row>
    <row r="869" spans="1:2" x14ac:dyDescent="0.25">
      <c r="A869" s="1">
        <v>37239</v>
      </c>
      <c r="B869">
        <v>4.71</v>
      </c>
    </row>
    <row r="870" spans="1:2" x14ac:dyDescent="0.25">
      <c r="A870" s="1">
        <v>37242</v>
      </c>
      <c r="B870">
        <v>4.7</v>
      </c>
    </row>
    <row r="871" spans="1:2" x14ac:dyDescent="0.25">
      <c r="A871" s="1">
        <v>37243</v>
      </c>
      <c r="B871">
        <v>4.7</v>
      </c>
    </row>
    <row r="872" spans="1:2" x14ac:dyDescent="0.25">
      <c r="A872" s="1">
        <v>37244</v>
      </c>
      <c r="B872">
        <v>4.7</v>
      </c>
    </row>
    <row r="873" spans="1:2" x14ac:dyDescent="0.25">
      <c r="A873" s="1">
        <v>37245</v>
      </c>
      <c r="B873">
        <v>4.6900000000000004</v>
      </c>
    </row>
    <row r="874" spans="1:2" x14ac:dyDescent="0.25">
      <c r="A874" s="1">
        <v>37246</v>
      </c>
      <c r="B874">
        <v>4.7</v>
      </c>
    </row>
    <row r="875" spans="1:2" x14ac:dyDescent="0.25">
      <c r="A875" s="1">
        <v>37249</v>
      </c>
      <c r="B875">
        <v>4.6900000000000004</v>
      </c>
    </row>
    <row r="876" spans="1:2" x14ac:dyDescent="0.25">
      <c r="A876" s="1">
        <v>37251</v>
      </c>
      <c r="B876">
        <v>4.68</v>
      </c>
    </row>
    <row r="877" spans="1:2" x14ac:dyDescent="0.25">
      <c r="A877" s="1">
        <v>37252</v>
      </c>
      <c r="B877">
        <v>4.6900000000000004</v>
      </c>
    </row>
    <row r="878" spans="1:2" x14ac:dyDescent="0.25">
      <c r="A878" s="1">
        <v>37253</v>
      </c>
      <c r="B878">
        <v>4.71</v>
      </c>
    </row>
    <row r="879" spans="1:2" x14ac:dyDescent="0.25">
      <c r="A879" s="1">
        <v>37256</v>
      </c>
      <c r="B879">
        <v>4.72</v>
      </c>
    </row>
    <row r="880" spans="1:2" x14ac:dyDescent="0.25">
      <c r="A880" s="1">
        <v>37258</v>
      </c>
      <c r="B880">
        <v>4.71</v>
      </c>
    </row>
    <row r="881" spans="1:2" x14ac:dyDescent="0.25">
      <c r="A881" s="1">
        <v>37259</v>
      </c>
      <c r="B881">
        <v>4.71</v>
      </c>
    </row>
    <row r="882" spans="1:2" x14ac:dyDescent="0.25">
      <c r="A882" s="1">
        <v>37260</v>
      </c>
      <c r="B882">
        <v>4.7</v>
      </c>
    </row>
    <row r="883" spans="1:2" x14ac:dyDescent="0.25">
      <c r="A883" s="1">
        <v>37263</v>
      </c>
      <c r="B883">
        <v>4.71</v>
      </c>
    </row>
    <row r="884" spans="1:2" x14ac:dyDescent="0.25">
      <c r="A884" s="1">
        <v>37264</v>
      </c>
      <c r="B884">
        <v>4.7</v>
      </c>
    </row>
    <row r="885" spans="1:2" x14ac:dyDescent="0.25">
      <c r="A885" s="1">
        <v>37265</v>
      </c>
      <c r="B885">
        <v>4.71</v>
      </c>
    </row>
    <row r="886" spans="1:2" x14ac:dyDescent="0.25">
      <c r="A886" s="1">
        <v>37266</v>
      </c>
      <c r="B886">
        <v>4.71</v>
      </c>
    </row>
    <row r="887" spans="1:2" x14ac:dyDescent="0.25">
      <c r="A887" s="1">
        <v>37267</v>
      </c>
      <c r="B887">
        <v>4.71</v>
      </c>
    </row>
    <row r="888" spans="1:2" x14ac:dyDescent="0.25">
      <c r="A888" s="1">
        <v>37270</v>
      </c>
      <c r="B888">
        <v>4.72</v>
      </c>
    </row>
    <row r="889" spans="1:2" x14ac:dyDescent="0.25">
      <c r="A889" s="1">
        <v>37271</v>
      </c>
      <c r="B889">
        <v>4.72</v>
      </c>
    </row>
    <row r="890" spans="1:2" x14ac:dyDescent="0.25">
      <c r="A890" s="1">
        <v>37272</v>
      </c>
      <c r="B890">
        <v>4.71</v>
      </c>
    </row>
    <row r="891" spans="1:2" x14ac:dyDescent="0.25">
      <c r="A891" s="1">
        <v>37273</v>
      </c>
      <c r="B891">
        <v>4.7</v>
      </c>
    </row>
    <row r="892" spans="1:2" x14ac:dyDescent="0.25">
      <c r="A892" s="1">
        <v>37274</v>
      </c>
      <c r="B892">
        <v>4.7</v>
      </c>
    </row>
    <row r="893" spans="1:2" x14ac:dyDescent="0.25">
      <c r="A893" s="1">
        <v>37278</v>
      </c>
      <c r="B893">
        <v>4.6900000000000004</v>
      </c>
    </row>
    <row r="894" spans="1:2" x14ac:dyDescent="0.25">
      <c r="A894" s="1">
        <v>37279</v>
      </c>
      <c r="B894">
        <v>4.6900000000000004</v>
      </c>
    </row>
    <row r="895" spans="1:2" x14ac:dyDescent="0.25">
      <c r="A895" s="1">
        <v>37280</v>
      </c>
      <c r="B895">
        <v>4.67</v>
      </c>
    </row>
    <row r="896" spans="1:2" x14ac:dyDescent="0.25">
      <c r="A896" s="1">
        <v>37281</v>
      </c>
      <c r="B896">
        <v>4.67</v>
      </c>
    </row>
    <row r="897" spans="1:2" x14ac:dyDescent="0.25">
      <c r="A897" s="1">
        <v>37284</v>
      </c>
      <c r="B897">
        <v>4.68</v>
      </c>
    </row>
    <row r="898" spans="1:2" x14ac:dyDescent="0.25">
      <c r="A898" s="1">
        <v>37285</v>
      </c>
      <c r="B898">
        <v>4.6900000000000004</v>
      </c>
    </row>
    <row r="899" spans="1:2" x14ac:dyDescent="0.25">
      <c r="A899" s="1">
        <v>37286</v>
      </c>
      <c r="B899">
        <v>4.6900000000000004</v>
      </c>
    </row>
    <row r="900" spans="1:2" x14ac:dyDescent="0.25">
      <c r="A900" s="1">
        <v>37287</v>
      </c>
      <c r="B900">
        <v>4.7</v>
      </c>
    </row>
    <row r="901" spans="1:2" x14ac:dyDescent="0.25">
      <c r="A901" s="1">
        <v>37288</v>
      </c>
      <c r="B901">
        <v>4.71</v>
      </c>
    </row>
    <row r="902" spans="1:2" x14ac:dyDescent="0.25">
      <c r="A902" s="1">
        <v>37291</v>
      </c>
      <c r="B902">
        <v>4.71</v>
      </c>
    </row>
    <row r="903" spans="1:2" x14ac:dyDescent="0.25">
      <c r="A903" s="1">
        <v>37292</v>
      </c>
      <c r="B903">
        <v>4.7</v>
      </c>
    </row>
    <row r="904" spans="1:2" x14ac:dyDescent="0.25">
      <c r="A904" s="1">
        <v>37293</v>
      </c>
      <c r="B904">
        <v>4.7</v>
      </c>
    </row>
    <row r="905" spans="1:2" x14ac:dyDescent="0.25">
      <c r="A905" s="1">
        <v>37294</v>
      </c>
      <c r="B905">
        <v>4.7</v>
      </c>
    </row>
    <row r="906" spans="1:2" x14ac:dyDescent="0.25">
      <c r="A906" s="1">
        <v>37295</v>
      </c>
      <c r="B906">
        <v>4.7</v>
      </c>
    </row>
    <row r="907" spans="1:2" x14ac:dyDescent="0.25">
      <c r="A907" s="1">
        <v>37298</v>
      </c>
      <c r="B907">
        <v>4.7</v>
      </c>
    </row>
    <row r="908" spans="1:2" x14ac:dyDescent="0.25">
      <c r="A908" s="1">
        <v>37299</v>
      </c>
      <c r="B908">
        <v>4.6900000000000004</v>
      </c>
    </row>
    <row r="909" spans="1:2" x14ac:dyDescent="0.25">
      <c r="A909" s="1">
        <v>37300</v>
      </c>
      <c r="B909">
        <v>4.6900000000000004</v>
      </c>
    </row>
    <row r="910" spans="1:2" x14ac:dyDescent="0.25">
      <c r="A910" s="1">
        <v>37301</v>
      </c>
      <c r="B910">
        <v>4.7</v>
      </c>
    </row>
    <row r="911" spans="1:2" x14ac:dyDescent="0.25">
      <c r="A911" s="1">
        <v>37302</v>
      </c>
      <c r="B911">
        <v>4.71</v>
      </c>
    </row>
    <row r="912" spans="1:2" x14ac:dyDescent="0.25">
      <c r="A912" s="1">
        <v>37306</v>
      </c>
      <c r="B912">
        <v>4.6900000000000004</v>
      </c>
    </row>
    <row r="913" spans="1:2" x14ac:dyDescent="0.25">
      <c r="A913" s="1">
        <v>37307</v>
      </c>
      <c r="B913">
        <v>4.68</v>
      </c>
    </row>
    <row r="914" spans="1:2" x14ac:dyDescent="0.25">
      <c r="A914" s="1">
        <v>37308</v>
      </c>
      <c r="B914">
        <v>4.68</v>
      </c>
    </row>
    <row r="915" spans="1:2" x14ac:dyDescent="0.25">
      <c r="A915" s="1">
        <v>37309</v>
      </c>
      <c r="B915">
        <v>4.67</v>
      </c>
    </row>
    <row r="916" spans="1:2" x14ac:dyDescent="0.25">
      <c r="A916" s="1">
        <v>37312</v>
      </c>
      <c r="B916">
        <v>4.66</v>
      </c>
    </row>
    <row r="917" spans="1:2" x14ac:dyDescent="0.25">
      <c r="A917" s="1">
        <v>37313</v>
      </c>
      <c r="B917">
        <v>4.6500000000000004</v>
      </c>
    </row>
    <row r="918" spans="1:2" x14ac:dyDescent="0.25">
      <c r="A918" s="1">
        <v>37314</v>
      </c>
      <c r="B918">
        <v>4.66</v>
      </c>
    </row>
    <row r="919" spans="1:2" x14ac:dyDescent="0.25">
      <c r="A919" s="1">
        <v>37315</v>
      </c>
      <c r="B919">
        <v>4.66</v>
      </c>
    </row>
    <row r="920" spans="1:2" x14ac:dyDescent="0.25">
      <c r="A920" s="1">
        <v>37316</v>
      </c>
      <c r="B920">
        <v>4.67</v>
      </c>
    </row>
    <row r="921" spans="1:2" x14ac:dyDescent="0.25">
      <c r="A921" s="1">
        <v>37319</v>
      </c>
      <c r="B921">
        <v>4.6500000000000004</v>
      </c>
    </row>
    <row r="922" spans="1:2" x14ac:dyDescent="0.25">
      <c r="A922" s="1">
        <v>37320</v>
      </c>
      <c r="B922">
        <v>4.6500000000000004</v>
      </c>
    </row>
    <row r="923" spans="1:2" x14ac:dyDescent="0.25">
      <c r="A923" s="1">
        <v>37321</v>
      </c>
      <c r="B923">
        <v>4.66</v>
      </c>
    </row>
    <row r="924" spans="1:2" x14ac:dyDescent="0.25">
      <c r="A924" s="1">
        <v>37322</v>
      </c>
      <c r="B924">
        <v>4.6500000000000004</v>
      </c>
    </row>
    <row r="925" spans="1:2" x14ac:dyDescent="0.25">
      <c r="A925" s="1">
        <v>37323</v>
      </c>
      <c r="B925">
        <v>4.6399999999999997</v>
      </c>
    </row>
    <row r="926" spans="1:2" x14ac:dyDescent="0.25">
      <c r="A926" s="1">
        <v>37326</v>
      </c>
      <c r="B926">
        <v>4.6399999999999997</v>
      </c>
    </row>
    <row r="927" spans="1:2" x14ac:dyDescent="0.25">
      <c r="A927" s="1">
        <v>37327</v>
      </c>
      <c r="B927">
        <v>4.6399999999999997</v>
      </c>
    </row>
    <row r="928" spans="1:2" x14ac:dyDescent="0.25">
      <c r="A928" s="1">
        <v>37328</v>
      </c>
      <c r="B928">
        <v>4.6399999999999997</v>
      </c>
    </row>
    <row r="929" spans="1:2" x14ac:dyDescent="0.25">
      <c r="A929" s="1">
        <v>37329</v>
      </c>
      <c r="B929">
        <v>4.6399999999999997</v>
      </c>
    </row>
    <row r="930" spans="1:2" x14ac:dyDescent="0.25">
      <c r="A930" s="1">
        <v>37330</v>
      </c>
      <c r="B930">
        <v>4.6399999999999997</v>
      </c>
    </row>
    <row r="931" spans="1:2" x14ac:dyDescent="0.25">
      <c r="A931" s="1">
        <v>37333</v>
      </c>
      <c r="B931">
        <v>4.63</v>
      </c>
    </row>
    <row r="932" spans="1:2" x14ac:dyDescent="0.25">
      <c r="A932" s="1">
        <v>37334</v>
      </c>
      <c r="B932">
        <v>4.62</v>
      </c>
    </row>
    <row r="933" spans="1:2" x14ac:dyDescent="0.25">
      <c r="A933" s="1">
        <v>37335</v>
      </c>
      <c r="B933">
        <v>4.6100000000000003</v>
      </c>
    </row>
    <row r="934" spans="1:2" x14ac:dyDescent="0.25">
      <c r="A934" s="1">
        <v>37336</v>
      </c>
      <c r="B934">
        <v>4.62</v>
      </c>
    </row>
    <row r="935" spans="1:2" x14ac:dyDescent="0.25">
      <c r="A935" s="1">
        <v>37337</v>
      </c>
      <c r="B935">
        <v>4.5999999999999996</v>
      </c>
    </row>
    <row r="936" spans="1:2" x14ac:dyDescent="0.25">
      <c r="A936" s="1">
        <v>37340</v>
      </c>
      <c r="B936">
        <v>4.59</v>
      </c>
    </row>
    <row r="937" spans="1:2" x14ac:dyDescent="0.25">
      <c r="A937" s="1">
        <v>37341</v>
      </c>
      <c r="B937">
        <v>4.5999999999999996</v>
      </c>
    </row>
    <row r="938" spans="1:2" x14ac:dyDescent="0.25">
      <c r="A938" s="1">
        <v>37342</v>
      </c>
      <c r="B938">
        <v>4.5999999999999996</v>
      </c>
    </row>
    <row r="939" spans="1:2" x14ac:dyDescent="0.25">
      <c r="A939" s="1">
        <v>37343</v>
      </c>
      <c r="B939">
        <v>4.6100000000000003</v>
      </c>
    </row>
    <row r="940" spans="1:2" x14ac:dyDescent="0.25">
      <c r="A940" s="1">
        <v>37344</v>
      </c>
      <c r="B940">
        <v>4.6100000000000003</v>
      </c>
    </row>
    <row r="941" spans="1:2" x14ac:dyDescent="0.25">
      <c r="A941" s="1">
        <v>37347</v>
      </c>
      <c r="B941">
        <v>4.6100000000000003</v>
      </c>
    </row>
    <row r="942" spans="1:2" x14ac:dyDescent="0.25">
      <c r="A942" s="1">
        <v>37348</v>
      </c>
      <c r="B942">
        <v>4.62</v>
      </c>
    </row>
    <row r="943" spans="1:2" x14ac:dyDescent="0.25">
      <c r="A943" s="1">
        <v>37349</v>
      </c>
      <c r="B943">
        <v>4.62</v>
      </c>
    </row>
    <row r="944" spans="1:2" x14ac:dyDescent="0.25">
      <c r="A944" s="1">
        <v>37350</v>
      </c>
      <c r="B944">
        <v>4.62</v>
      </c>
    </row>
    <row r="945" spans="1:2" x14ac:dyDescent="0.25">
      <c r="A945" s="1">
        <v>37351</v>
      </c>
      <c r="B945">
        <v>4.62</v>
      </c>
    </row>
    <row r="946" spans="1:2" x14ac:dyDescent="0.25">
      <c r="A946" s="1">
        <v>37354</v>
      </c>
      <c r="B946">
        <v>4.6100000000000003</v>
      </c>
    </row>
    <row r="947" spans="1:2" x14ac:dyDescent="0.25">
      <c r="A947" s="1">
        <v>37355</v>
      </c>
      <c r="B947">
        <v>4.6100000000000003</v>
      </c>
    </row>
    <row r="948" spans="1:2" x14ac:dyDescent="0.25">
      <c r="A948" s="1">
        <v>37356</v>
      </c>
      <c r="B948">
        <v>4.6100000000000003</v>
      </c>
    </row>
    <row r="949" spans="1:2" x14ac:dyDescent="0.25">
      <c r="A949" s="1">
        <v>37357</v>
      </c>
      <c r="B949">
        <v>4.6100000000000003</v>
      </c>
    </row>
    <row r="950" spans="1:2" x14ac:dyDescent="0.25">
      <c r="A950" s="1">
        <v>37358</v>
      </c>
      <c r="B950">
        <v>4.62</v>
      </c>
    </row>
    <row r="951" spans="1:2" x14ac:dyDescent="0.25">
      <c r="A951" s="1">
        <v>37361</v>
      </c>
      <c r="B951">
        <v>4.6399999999999997</v>
      </c>
    </row>
    <row r="952" spans="1:2" x14ac:dyDescent="0.25">
      <c r="A952" s="1">
        <v>37362</v>
      </c>
      <c r="B952">
        <v>4.6399999999999997</v>
      </c>
    </row>
    <row r="953" spans="1:2" x14ac:dyDescent="0.25">
      <c r="A953" s="1">
        <v>37363</v>
      </c>
      <c r="B953">
        <v>4.6500000000000004</v>
      </c>
    </row>
    <row r="954" spans="1:2" x14ac:dyDescent="0.25">
      <c r="A954" s="1">
        <v>37364</v>
      </c>
      <c r="B954">
        <v>4.6500000000000004</v>
      </c>
    </row>
    <row r="955" spans="1:2" x14ac:dyDescent="0.25">
      <c r="A955" s="1">
        <v>37365</v>
      </c>
      <c r="B955">
        <v>4.6500000000000004</v>
      </c>
    </row>
    <row r="956" spans="1:2" x14ac:dyDescent="0.25">
      <c r="A956" s="1">
        <v>37368</v>
      </c>
      <c r="B956">
        <v>4.6500000000000004</v>
      </c>
    </row>
    <row r="957" spans="1:2" x14ac:dyDescent="0.25">
      <c r="A957" s="1">
        <v>37369</v>
      </c>
      <c r="B957">
        <v>4.6399999999999997</v>
      </c>
    </row>
    <row r="958" spans="1:2" x14ac:dyDescent="0.25">
      <c r="A958" s="1">
        <v>37370</v>
      </c>
      <c r="B958">
        <v>4.6500000000000004</v>
      </c>
    </row>
    <row r="959" spans="1:2" x14ac:dyDescent="0.25">
      <c r="A959" s="1">
        <v>37371</v>
      </c>
      <c r="B959">
        <v>4.6500000000000004</v>
      </c>
    </row>
    <row r="960" spans="1:2" x14ac:dyDescent="0.25">
      <c r="A960" s="1">
        <v>37372</v>
      </c>
      <c r="B960">
        <v>4.6500000000000004</v>
      </c>
    </row>
    <row r="961" spans="1:2" x14ac:dyDescent="0.25">
      <c r="A961" s="1">
        <v>37375</v>
      </c>
      <c r="B961">
        <v>4.6399999999999997</v>
      </c>
    </row>
    <row r="962" spans="1:2" x14ac:dyDescent="0.25">
      <c r="A962" s="1">
        <v>37376</v>
      </c>
      <c r="B962">
        <v>4.6500000000000004</v>
      </c>
    </row>
    <row r="963" spans="1:2" x14ac:dyDescent="0.25">
      <c r="A963" s="1">
        <v>37377</v>
      </c>
      <c r="B963">
        <v>4.67</v>
      </c>
    </row>
    <row r="964" spans="1:2" x14ac:dyDescent="0.25">
      <c r="A964" s="1">
        <v>37378</v>
      </c>
      <c r="B964">
        <v>4.66</v>
      </c>
    </row>
    <row r="965" spans="1:2" x14ac:dyDescent="0.25">
      <c r="A965" s="1">
        <v>37379</v>
      </c>
      <c r="B965">
        <v>4.66</v>
      </c>
    </row>
    <row r="966" spans="1:2" x14ac:dyDescent="0.25">
      <c r="A966" s="1">
        <v>37382</v>
      </c>
      <c r="B966">
        <v>4.6500000000000004</v>
      </c>
    </row>
    <row r="967" spans="1:2" x14ac:dyDescent="0.25">
      <c r="A967" s="1">
        <v>37383</v>
      </c>
      <c r="B967">
        <v>4.6500000000000004</v>
      </c>
    </row>
    <row r="968" spans="1:2" x14ac:dyDescent="0.25">
      <c r="A968" s="1">
        <v>37384</v>
      </c>
      <c r="B968">
        <v>4.6399999999999997</v>
      </c>
    </row>
    <row r="969" spans="1:2" x14ac:dyDescent="0.25">
      <c r="A969" s="1">
        <v>37385</v>
      </c>
      <c r="B969">
        <v>4.68</v>
      </c>
    </row>
    <row r="970" spans="1:2" x14ac:dyDescent="0.25">
      <c r="A970" s="1">
        <v>37386</v>
      </c>
      <c r="B970">
        <v>4.6500000000000004</v>
      </c>
    </row>
    <row r="971" spans="1:2" x14ac:dyDescent="0.25">
      <c r="A971" s="1">
        <v>37389</v>
      </c>
      <c r="B971">
        <v>4.63</v>
      </c>
    </row>
    <row r="972" spans="1:2" x14ac:dyDescent="0.25">
      <c r="A972" s="1">
        <v>37390</v>
      </c>
      <c r="B972">
        <v>4.6500000000000004</v>
      </c>
    </row>
    <row r="973" spans="1:2" x14ac:dyDescent="0.25">
      <c r="A973" s="1">
        <v>37391</v>
      </c>
      <c r="B973">
        <v>4.6500000000000004</v>
      </c>
    </row>
    <row r="974" spans="1:2" x14ac:dyDescent="0.25">
      <c r="A974" s="1">
        <v>37392</v>
      </c>
      <c r="B974">
        <v>4.6500000000000004</v>
      </c>
    </row>
    <row r="975" spans="1:2" x14ac:dyDescent="0.25">
      <c r="A975" s="1">
        <v>37393</v>
      </c>
      <c r="B975">
        <v>4.6500000000000004</v>
      </c>
    </row>
    <row r="976" spans="1:2" x14ac:dyDescent="0.25">
      <c r="A976" s="1">
        <v>37396</v>
      </c>
      <c r="B976">
        <v>4.66</v>
      </c>
    </row>
    <row r="977" spans="1:2" x14ac:dyDescent="0.25">
      <c r="A977" s="1">
        <v>37397</v>
      </c>
      <c r="B977">
        <v>4.66</v>
      </c>
    </row>
    <row r="978" spans="1:2" x14ac:dyDescent="0.25">
      <c r="A978" s="1">
        <v>37398</v>
      </c>
      <c r="B978">
        <v>4.67</v>
      </c>
    </row>
    <row r="979" spans="1:2" x14ac:dyDescent="0.25">
      <c r="A979" s="1">
        <v>37399</v>
      </c>
      <c r="B979">
        <v>4.67</v>
      </c>
    </row>
    <row r="980" spans="1:2" x14ac:dyDescent="0.25">
      <c r="A980" s="1">
        <v>37400</v>
      </c>
      <c r="B980">
        <v>4.5999999999999996</v>
      </c>
    </row>
    <row r="981" spans="1:2" x14ac:dyDescent="0.25">
      <c r="A981" s="1">
        <v>37404</v>
      </c>
      <c r="B981">
        <v>4.58</v>
      </c>
    </row>
    <row r="982" spans="1:2" x14ac:dyDescent="0.25">
      <c r="A982" s="1">
        <v>37405</v>
      </c>
      <c r="B982">
        <v>4.59</v>
      </c>
    </row>
    <row r="983" spans="1:2" x14ac:dyDescent="0.25">
      <c r="A983" s="1">
        <v>37406</v>
      </c>
      <c r="B983">
        <v>4.5999999999999996</v>
      </c>
    </row>
    <row r="984" spans="1:2" x14ac:dyDescent="0.25">
      <c r="A984" s="1">
        <v>37407</v>
      </c>
      <c r="B984">
        <v>4.63</v>
      </c>
    </row>
    <row r="985" spans="1:2" x14ac:dyDescent="0.25">
      <c r="A985" s="1">
        <v>37410</v>
      </c>
      <c r="B985">
        <v>4.6399999999999997</v>
      </c>
    </row>
    <row r="986" spans="1:2" x14ac:dyDescent="0.25">
      <c r="A986" s="1">
        <v>37411</v>
      </c>
      <c r="B986">
        <v>4.6399999999999997</v>
      </c>
    </row>
    <row r="987" spans="1:2" x14ac:dyDescent="0.25">
      <c r="A987" s="1">
        <v>37412</v>
      </c>
      <c r="B987">
        <v>4.63</v>
      </c>
    </row>
    <row r="988" spans="1:2" x14ac:dyDescent="0.25">
      <c r="A988" s="1">
        <v>37413</v>
      </c>
      <c r="B988">
        <v>4.6399999999999997</v>
      </c>
    </row>
    <row r="989" spans="1:2" x14ac:dyDescent="0.25">
      <c r="A989" s="1">
        <v>37414</v>
      </c>
      <c r="B989">
        <v>4.63</v>
      </c>
    </row>
    <row r="990" spans="1:2" x14ac:dyDescent="0.25">
      <c r="A990" s="1">
        <v>37417</v>
      </c>
      <c r="B990">
        <v>4.62</v>
      </c>
    </row>
    <row r="991" spans="1:2" x14ac:dyDescent="0.25">
      <c r="A991" s="1">
        <v>37418</v>
      </c>
      <c r="B991">
        <v>4.62</v>
      </c>
    </row>
    <row r="992" spans="1:2" x14ac:dyDescent="0.25">
      <c r="A992" s="1">
        <v>37419</v>
      </c>
      <c r="B992">
        <v>4.62</v>
      </c>
    </row>
    <row r="993" spans="1:2" x14ac:dyDescent="0.25">
      <c r="A993" s="1">
        <v>37420</v>
      </c>
      <c r="B993">
        <v>4.63</v>
      </c>
    </row>
    <row r="994" spans="1:2" x14ac:dyDescent="0.25">
      <c r="A994" s="1">
        <v>37421</v>
      </c>
      <c r="B994">
        <v>4.6500000000000004</v>
      </c>
    </row>
    <row r="995" spans="1:2" x14ac:dyDescent="0.25">
      <c r="A995" s="1">
        <v>37424</v>
      </c>
      <c r="B995">
        <v>4.6500000000000004</v>
      </c>
    </row>
    <row r="996" spans="1:2" x14ac:dyDescent="0.25">
      <c r="A996" s="1">
        <v>37425</v>
      </c>
      <c r="B996">
        <v>4.6500000000000004</v>
      </c>
    </row>
    <row r="997" spans="1:2" x14ac:dyDescent="0.25">
      <c r="A997" s="1">
        <v>37426</v>
      </c>
      <c r="B997">
        <v>4.66</v>
      </c>
    </row>
    <row r="998" spans="1:2" x14ac:dyDescent="0.25">
      <c r="A998" s="1">
        <v>37427</v>
      </c>
      <c r="B998">
        <v>4.6399999999999997</v>
      </c>
    </row>
    <row r="999" spans="1:2" x14ac:dyDescent="0.25">
      <c r="A999" s="1">
        <v>37428</v>
      </c>
      <c r="B999">
        <v>4.6500000000000004</v>
      </c>
    </row>
    <row r="1000" spans="1:2" x14ac:dyDescent="0.25">
      <c r="A1000" s="1">
        <v>37431</v>
      </c>
      <c r="B1000">
        <v>4.63</v>
      </c>
    </row>
    <row r="1001" spans="1:2" x14ac:dyDescent="0.25">
      <c r="A1001" s="1">
        <v>37432</v>
      </c>
      <c r="B1001">
        <v>4.6399999999999997</v>
      </c>
    </row>
    <row r="1002" spans="1:2" x14ac:dyDescent="0.25">
      <c r="A1002" s="1">
        <v>37433</v>
      </c>
      <c r="B1002">
        <v>4.71</v>
      </c>
    </row>
    <row r="1003" spans="1:2" x14ac:dyDescent="0.25">
      <c r="A1003" s="1">
        <v>37434</v>
      </c>
      <c r="B1003">
        <v>4.71</v>
      </c>
    </row>
    <row r="1004" spans="1:2" x14ac:dyDescent="0.25">
      <c r="A1004" s="1">
        <v>37435</v>
      </c>
      <c r="B1004">
        <v>4.7300000000000004</v>
      </c>
    </row>
    <row r="1005" spans="1:2" x14ac:dyDescent="0.25">
      <c r="A1005" s="1">
        <v>37438</v>
      </c>
      <c r="B1005">
        <v>4.74</v>
      </c>
    </row>
    <row r="1006" spans="1:2" x14ac:dyDescent="0.25">
      <c r="A1006" s="1">
        <v>37439</v>
      </c>
      <c r="B1006">
        <v>4.74</v>
      </c>
    </row>
    <row r="1007" spans="1:2" x14ac:dyDescent="0.25">
      <c r="A1007" s="1">
        <v>37440</v>
      </c>
      <c r="B1007">
        <v>4.74</v>
      </c>
    </row>
    <row r="1008" spans="1:2" x14ac:dyDescent="0.25">
      <c r="A1008" s="1">
        <v>37442</v>
      </c>
      <c r="B1008">
        <v>4.72</v>
      </c>
    </row>
    <row r="1009" spans="1:2" x14ac:dyDescent="0.25">
      <c r="A1009" s="1">
        <v>37445</v>
      </c>
      <c r="B1009">
        <v>4.72</v>
      </c>
    </row>
    <row r="1010" spans="1:2" x14ac:dyDescent="0.25">
      <c r="A1010" s="1">
        <v>37446</v>
      </c>
      <c r="B1010">
        <v>4.7300000000000004</v>
      </c>
    </row>
    <row r="1011" spans="1:2" x14ac:dyDescent="0.25">
      <c r="A1011" s="1">
        <v>37447</v>
      </c>
      <c r="B1011">
        <v>4.7300000000000004</v>
      </c>
    </row>
    <row r="1012" spans="1:2" x14ac:dyDescent="0.25">
      <c r="A1012" s="1">
        <v>37448</v>
      </c>
      <c r="B1012">
        <v>4.75</v>
      </c>
    </row>
    <row r="1013" spans="1:2" x14ac:dyDescent="0.25">
      <c r="A1013" s="1">
        <v>37449</v>
      </c>
      <c r="B1013">
        <v>4.76</v>
      </c>
    </row>
    <row r="1014" spans="1:2" x14ac:dyDescent="0.25">
      <c r="A1014" s="1">
        <v>37452</v>
      </c>
      <c r="B1014">
        <v>4.76</v>
      </c>
    </row>
    <row r="1015" spans="1:2" x14ac:dyDescent="0.25">
      <c r="A1015" s="1">
        <v>37453</v>
      </c>
      <c r="B1015">
        <v>4.75</v>
      </c>
    </row>
    <row r="1016" spans="1:2" x14ac:dyDescent="0.25">
      <c r="A1016" s="1">
        <v>37454</v>
      </c>
      <c r="B1016">
        <v>4.75</v>
      </c>
    </row>
    <row r="1017" spans="1:2" x14ac:dyDescent="0.25">
      <c r="A1017" s="1">
        <v>37455</v>
      </c>
      <c r="B1017">
        <v>4.7699999999999996</v>
      </c>
    </row>
    <row r="1018" spans="1:2" x14ac:dyDescent="0.25">
      <c r="A1018" s="1">
        <v>37456</v>
      </c>
      <c r="B1018">
        <v>4.7699999999999996</v>
      </c>
    </row>
    <row r="1019" spans="1:2" x14ac:dyDescent="0.25">
      <c r="A1019" s="1">
        <v>37459</v>
      </c>
      <c r="B1019">
        <v>4.75</v>
      </c>
    </row>
    <row r="1020" spans="1:2" x14ac:dyDescent="0.25">
      <c r="A1020" s="1">
        <v>37460</v>
      </c>
      <c r="B1020">
        <v>4.75</v>
      </c>
    </row>
    <row r="1021" spans="1:2" x14ac:dyDescent="0.25">
      <c r="A1021" s="1">
        <v>37461</v>
      </c>
      <c r="B1021">
        <v>4.66</v>
      </c>
    </row>
    <row r="1022" spans="1:2" x14ac:dyDescent="0.25">
      <c r="A1022" s="1">
        <v>37462</v>
      </c>
      <c r="B1022">
        <v>4.66</v>
      </c>
    </row>
    <row r="1023" spans="1:2" x14ac:dyDescent="0.25">
      <c r="A1023" s="1">
        <v>37463</v>
      </c>
      <c r="B1023">
        <v>4.66</v>
      </c>
    </row>
    <row r="1024" spans="1:2" x14ac:dyDescent="0.25">
      <c r="A1024" s="1">
        <v>37466</v>
      </c>
      <c r="B1024">
        <v>4.63</v>
      </c>
    </row>
    <row r="1025" spans="1:2" x14ac:dyDescent="0.25">
      <c r="A1025" s="1">
        <v>37467</v>
      </c>
      <c r="B1025">
        <v>4.62</v>
      </c>
    </row>
    <row r="1026" spans="1:2" x14ac:dyDescent="0.25">
      <c r="A1026" s="1">
        <v>37468</v>
      </c>
      <c r="B1026">
        <v>4.66</v>
      </c>
    </row>
    <row r="1027" spans="1:2" x14ac:dyDescent="0.25">
      <c r="A1027" s="1">
        <v>37469</v>
      </c>
      <c r="B1027">
        <v>4.7</v>
      </c>
    </row>
    <row r="1028" spans="1:2" x14ac:dyDescent="0.25">
      <c r="A1028" s="1">
        <v>37470</v>
      </c>
      <c r="B1028">
        <v>4.71</v>
      </c>
    </row>
    <row r="1029" spans="1:2" x14ac:dyDescent="0.25">
      <c r="A1029" s="1">
        <v>37473</v>
      </c>
      <c r="B1029">
        <v>4.68</v>
      </c>
    </row>
    <row r="1030" spans="1:2" x14ac:dyDescent="0.25">
      <c r="A1030" s="1">
        <v>37474</v>
      </c>
      <c r="B1030">
        <v>4.68</v>
      </c>
    </row>
    <row r="1031" spans="1:2" x14ac:dyDescent="0.25">
      <c r="A1031" s="1">
        <v>37475</v>
      </c>
      <c r="B1031">
        <v>4.68</v>
      </c>
    </row>
    <row r="1032" spans="1:2" x14ac:dyDescent="0.25">
      <c r="A1032" s="1">
        <v>37476</v>
      </c>
      <c r="B1032">
        <v>4.67</v>
      </c>
    </row>
    <row r="1033" spans="1:2" x14ac:dyDescent="0.25">
      <c r="A1033" s="1">
        <v>37477</v>
      </c>
      <c r="B1033">
        <v>4.67</v>
      </c>
    </row>
    <row r="1034" spans="1:2" x14ac:dyDescent="0.25">
      <c r="A1034" s="1">
        <v>37480</v>
      </c>
      <c r="B1034">
        <v>4.66</v>
      </c>
    </row>
    <row r="1035" spans="1:2" x14ac:dyDescent="0.25">
      <c r="A1035" s="1">
        <v>37481</v>
      </c>
      <c r="B1035">
        <v>4.67</v>
      </c>
    </row>
    <row r="1036" spans="1:2" x14ac:dyDescent="0.25">
      <c r="A1036" s="1">
        <v>37482</v>
      </c>
      <c r="B1036">
        <v>4.68</v>
      </c>
    </row>
    <row r="1037" spans="1:2" x14ac:dyDescent="0.25">
      <c r="A1037" s="1">
        <v>37483</v>
      </c>
      <c r="B1037">
        <v>4.66</v>
      </c>
    </row>
    <row r="1038" spans="1:2" x14ac:dyDescent="0.25">
      <c r="A1038" s="1">
        <v>37484</v>
      </c>
      <c r="B1038">
        <v>4.66</v>
      </c>
    </row>
    <row r="1039" spans="1:2" x14ac:dyDescent="0.25">
      <c r="A1039" s="1">
        <v>37487</v>
      </c>
      <c r="B1039">
        <v>4.67</v>
      </c>
    </row>
    <row r="1040" spans="1:2" x14ac:dyDescent="0.25">
      <c r="A1040" s="1">
        <v>37488</v>
      </c>
      <c r="B1040">
        <v>4.68</v>
      </c>
    </row>
    <row r="1041" spans="1:2" x14ac:dyDescent="0.25">
      <c r="A1041" s="1">
        <v>37489</v>
      </c>
      <c r="B1041">
        <v>4.6900000000000004</v>
      </c>
    </row>
    <row r="1042" spans="1:2" x14ac:dyDescent="0.25">
      <c r="A1042" s="1">
        <v>37490</v>
      </c>
      <c r="B1042">
        <v>4.68</v>
      </c>
    </row>
    <row r="1043" spans="1:2" x14ac:dyDescent="0.25">
      <c r="A1043" s="1">
        <v>37491</v>
      </c>
      <c r="B1043">
        <v>4.68</v>
      </c>
    </row>
    <row r="1044" spans="1:2" x14ac:dyDescent="0.25">
      <c r="A1044" s="1">
        <v>37494</v>
      </c>
      <c r="B1044">
        <v>4.68</v>
      </c>
    </row>
    <row r="1045" spans="1:2" x14ac:dyDescent="0.25">
      <c r="A1045" s="1">
        <v>37495</v>
      </c>
      <c r="B1045">
        <v>4.67</v>
      </c>
    </row>
    <row r="1046" spans="1:2" x14ac:dyDescent="0.25">
      <c r="A1046" s="1">
        <v>37496</v>
      </c>
      <c r="B1046">
        <v>4.67</v>
      </c>
    </row>
    <row r="1047" spans="1:2" x14ac:dyDescent="0.25">
      <c r="A1047" s="1">
        <v>37497</v>
      </c>
      <c r="B1047">
        <v>4.67</v>
      </c>
    </row>
    <row r="1048" spans="1:2" x14ac:dyDescent="0.25">
      <c r="A1048" s="1">
        <v>37498</v>
      </c>
      <c r="B1048">
        <v>4.68</v>
      </c>
    </row>
    <row r="1049" spans="1:2" x14ac:dyDescent="0.25">
      <c r="A1049" s="1">
        <v>37502</v>
      </c>
      <c r="B1049">
        <v>4.6900000000000004</v>
      </c>
    </row>
    <row r="1050" spans="1:2" x14ac:dyDescent="0.25">
      <c r="A1050" s="1">
        <v>37503</v>
      </c>
      <c r="B1050">
        <v>4.68</v>
      </c>
    </row>
    <row r="1051" spans="1:2" x14ac:dyDescent="0.25">
      <c r="A1051" s="1">
        <v>37504</v>
      </c>
      <c r="B1051">
        <v>4.6900000000000004</v>
      </c>
    </row>
    <row r="1052" spans="1:2" x14ac:dyDescent="0.25">
      <c r="A1052" s="1">
        <v>37505</v>
      </c>
      <c r="B1052">
        <v>4.67</v>
      </c>
    </row>
    <row r="1053" spans="1:2" x14ac:dyDescent="0.25">
      <c r="A1053" s="1">
        <v>37508</v>
      </c>
      <c r="B1053">
        <v>4.67</v>
      </c>
    </row>
    <row r="1054" spans="1:2" x14ac:dyDescent="0.25">
      <c r="A1054" s="1">
        <v>37509</v>
      </c>
      <c r="B1054">
        <v>4.66</v>
      </c>
    </row>
    <row r="1055" spans="1:2" x14ac:dyDescent="0.25">
      <c r="A1055" s="1">
        <v>37510</v>
      </c>
      <c r="B1055">
        <v>4.6500000000000004</v>
      </c>
    </row>
    <row r="1056" spans="1:2" x14ac:dyDescent="0.25">
      <c r="A1056" s="1">
        <v>37511</v>
      </c>
      <c r="B1056">
        <v>4.66</v>
      </c>
    </row>
    <row r="1057" spans="1:2" x14ac:dyDescent="0.25">
      <c r="A1057" s="1">
        <v>37512</v>
      </c>
      <c r="B1057">
        <v>4.66</v>
      </c>
    </row>
    <row r="1058" spans="1:2" x14ac:dyDescent="0.25">
      <c r="A1058" s="1">
        <v>37515</v>
      </c>
      <c r="B1058">
        <v>4.66</v>
      </c>
    </row>
    <row r="1059" spans="1:2" x14ac:dyDescent="0.25">
      <c r="A1059" s="1">
        <v>37516</v>
      </c>
      <c r="B1059">
        <v>4.67</v>
      </c>
    </row>
    <row r="1060" spans="1:2" x14ac:dyDescent="0.25">
      <c r="A1060" s="1">
        <v>37517</v>
      </c>
      <c r="B1060">
        <v>4.67</v>
      </c>
    </row>
    <row r="1061" spans="1:2" x14ac:dyDescent="0.25">
      <c r="A1061" s="1">
        <v>37518</v>
      </c>
      <c r="B1061">
        <v>4.68</v>
      </c>
    </row>
    <row r="1062" spans="1:2" x14ac:dyDescent="0.25">
      <c r="A1062" s="1">
        <v>37519</v>
      </c>
      <c r="B1062">
        <v>4.67</v>
      </c>
    </row>
    <row r="1063" spans="1:2" x14ac:dyDescent="0.25">
      <c r="A1063" s="1">
        <v>37522</v>
      </c>
      <c r="B1063">
        <v>4.66</v>
      </c>
    </row>
    <row r="1064" spans="1:2" x14ac:dyDescent="0.25">
      <c r="A1064" s="1">
        <v>37523</v>
      </c>
      <c r="B1064">
        <v>4.66</v>
      </c>
    </row>
    <row r="1065" spans="1:2" x14ac:dyDescent="0.25">
      <c r="A1065" s="1">
        <v>37524</v>
      </c>
      <c r="B1065">
        <v>4.6500000000000004</v>
      </c>
    </row>
    <row r="1066" spans="1:2" x14ac:dyDescent="0.25">
      <c r="A1066" s="1">
        <v>37525</v>
      </c>
      <c r="B1066">
        <v>4.6500000000000004</v>
      </c>
    </row>
    <row r="1067" spans="1:2" x14ac:dyDescent="0.25">
      <c r="A1067" s="1">
        <v>37526</v>
      </c>
      <c r="B1067">
        <v>4.6399999999999997</v>
      </c>
    </row>
    <row r="1068" spans="1:2" x14ac:dyDescent="0.25">
      <c r="A1068" s="1">
        <v>37529</v>
      </c>
      <c r="B1068">
        <v>4.66</v>
      </c>
    </row>
    <row r="1069" spans="1:2" x14ac:dyDescent="0.25">
      <c r="A1069" s="1">
        <v>37530</v>
      </c>
      <c r="B1069">
        <v>4.66</v>
      </c>
    </row>
    <row r="1070" spans="1:2" x14ac:dyDescent="0.25">
      <c r="A1070" s="1">
        <v>37531</v>
      </c>
      <c r="B1070">
        <v>4.66</v>
      </c>
    </row>
    <row r="1071" spans="1:2" x14ac:dyDescent="0.25">
      <c r="A1071" s="1">
        <v>37532</v>
      </c>
      <c r="B1071">
        <v>4.6399999999999997</v>
      </c>
    </row>
    <row r="1072" spans="1:2" x14ac:dyDescent="0.25">
      <c r="A1072" s="1">
        <v>37533</v>
      </c>
      <c r="B1072">
        <v>4.63</v>
      </c>
    </row>
    <row r="1073" spans="1:2" x14ac:dyDescent="0.25">
      <c r="A1073" s="1">
        <v>37536</v>
      </c>
      <c r="B1073">
        <v>4.62</v>
      </c>
    </row>
    <row r="1074" spans="1:2" x14ac:dyDescent="0.25">
      <c r="A1074" s="1">
        <v>37537</v>
      </c>
      <c r="B1074">
        <v>4.62</v>
      </c>
    </row>
    <row r="1075" spans="1:2" x14ac:dyDescent="0.25">
      <c r="A1075" s="1">
        <v>37538</v>
      </c>
      <c r="B1075">
        <v>4.62</v>
      </c>
    </row>
    <row r="1076" spans="1:2" x14ac:dyDescent="0.25">
      <c r="A1076" s="1">
        <v>37539</v>
      </c>
      <c r="B1076">
        <v>4.62</v>
      </c>
    </row>
    <row r="1077" spans="1:2" x14ac:dyDescent="0.25">
      <c r="A1077" s="1">
        <v>37540</v>
      </c>
      <c r="B1077">
        <v>4.62</v>
      </c>
    </row>
    <row r="1078" spans="1:2" x14ac:dyDescent="0.25">
      <c r="A1078" s="1">
        <v>37544</v>
      </c>
      <c r="B1078">
        <v>4.59</v>
      </c>
    </row>
    <row r="1079" spans="1:2" x14ac:dyDescent="0.25">
      <c r="A1079" s="1">
        <v>37545</v>
      </c>
      <c r="B1079">
        <v>4.5999999999999996</v>
      </c>
    </row>
    <row r="1080" spans="1:2" x14ac:dyDescent="0.25">
      <c r="A1080" s="1">
        <v>37546</v>
      </c>
      <c r="B1080">
        <v>4.59</v>
      </c>
    </row>
    <row r="1081" spans="1:2" x14ac:dyDescent="0.25">
      <c r="A1081" s="1">
        <v>37547</v>
      </c>
      <c r="B1081">
        <v>4.59</v>
      </c>
    </row>
    <row r="1082" spans="1:2" x14ac:dyDescent="0.25">
      <c r="A1082" s="1">
        <v>37550</v>
      </c>
      <c r="B1082">
        <v>4.58</v>
      </c>
    </row>
    <row r="1083" spans="1:2" x14ac:dyDescent="0.25">
      <c r="A1083" s="1">
        <v>37551</v>
      </c>
      <c r="B1083">
        <v>4.57</v>
      </c>
    </row>
    <row r="1084" spans="1:2" x14ac:dyDescent="0.25">
      <c r="A1084" s="1">
        <v>37552</v>
      </c>
      <c r="B1084">
        <v>4.57</v>
      </c>
    </row>
    <row r="1085" spans="1:2" x14ac:dyDescent="0.25">
      <c r="A1085" s="1">
        <v>37553</v>
      </c>
      <c r="B1085">
        <v>4.57</v>
      </c>
    </row>
    <row r="1086" spans="1:2" x14ac:dyDescent="0.25">
      <c r="A1086" s="1">
        <v>37554</v>
      </c>
      <c r="B1086">
        <v>4.58</v>
      </c>
    </row>
    <row r="1087" spans="1:2" x14ac:dyDescent="0.25">
      <c r="A1087" s="1">
        <v>37557</v>
      </c>
      <c r="B1087">
        <v>4.58</v>
      </c>
    </row>
    <row r="1088" spans="1:2" x14ac:dyDescent="0.25">
      <c r="A1088" s="1">
        <v>37558</v>
      </c>
      <c r="B1088">
        <v>4.58</v>
      </c>
    </row>
    <row r="1089" spans="1:2" x14ac:dyDescent="0.25">
      <c r="A1089" s="1">
        <v>37559</v>
      </c>
      <c r="B1089">
        <v>4.58</v>
      </c>
    </row>
    <row r="1090" spans="1:2" x14ac:dyDescent="0.25">
      <c r="A1090" s="1">
        <v>37560</v>
      </c>
      <c r="B1090">
        <v>4.5999999999999996</v>
      </c>
    </row>
    <row r="1091" spans="1:2" x14ac:dyDescent="0.25">
      <c r="A1091" s="1">
        <v>37561</v>
      </c>
      <c r="B1091">
        <v>4.63</v>
      </c>
    </row>
    <row r="1092" spans="1:2" x14ac:dyDescent="0.25">
      <c r="A1092" s="1">
        <v>37564</v>
      </c>
      <c r="B1092">
        <v>4.62</v>
      </c>
    </row>
    <row r="1093" spans="1:2" x14ac:dyDescent="0.25">
      <c r="A1093" s="1">
        <v>37565</v>
      </c>
      <c r="B1093">
        <v>4.62</v>
      </c>
    </row>
    <row r="1094" spans="1:2" x14ac:dyDescent="0.25">
      <c r="A1094" s="1">
        <v>37566</v>
      </c>
      <c r="B1094">
        <v>4.62</v>
      </c>
    </row>
    <row r="1095" spans="1:2" x14ac:dyDescent="0.25">
      <c r="A1095" s="1">
        <v>37567</v>
      </c>
      <c r="B1095">
        <v>4.62</v>
      </c>
    </row>
    <row r="1096" spans="1:2" x14ac:dyDescent="0.25">
      <c r="A1096" s="1">
        <v>37568</v>
      </c>
      <c r="B1096">
        <v>4.62</v>
      </c>
    </row>
    <row r="1097" spans="1:2" x14ac:dyDescent="0.25">
      <c r="A1097" s="1">
        <v>37572</v>
      </c>
      <c r="B1097">
        <v>4.5999999999999996</v>
      </c>
    </row>
    <row r="1098" spans="1:2" x14ac:dyDescent="0.25">
      <c r="A1098" s="1">
        <v>37573</v>
      </c>
      <c r="B1098">
        <v>4.6100000000000003</v>
      </c>
    </row>
    <row r="1099" spans="1:2" x14ac:dyDescent="0.25">
      <c r="A1099" s="1">
        <v>37574</v>
      </c>
      <c r="B1099">
        <v>4.62</v>
      </c>
    </row>
    <row r="1100" spans="1:2" x14ac:dyDescent="0.25">
      <c r="A1100" s="1">
        <v>37575</v>
      </c>
      <c r="B1100">
        <v>4.63</v>
      </c>
    </row>
    <row r="1101" spans="1:2" x14ac:dyDescent="0.25">
      <c r="A1101" s="1">
        <v>37578</v>
      </c>
      <c r="B1101">
        <v>4.62</v>
      </c>
    </row>
    <row r="1102" spans="1:2" x14ac:dyDescent="0.25">
      <c r="A1102" s="1">
        <v>37579</v>
      </c>
      <c r="B1102">
        <v>4.63</v>
      </c>
    </row>
    <row r="1103" spans="1:2" x14ac:dyDescent="0.25">
      <c r="A1103" s="1">
        <v>37580</v>
      </c>
      <c r="B1103">
        <v>4.63</v>
      </c>
    </row>
    <row r="1104" spans="1:2" x14ac:dyDescent="0.25">
      <c r="A1104" s="1">
        <v>37581</v>
      </c>
      <c r="B1104">
        <v>4.63</v>
      </c>
    </row>
    <row r="1105" spans="1:2" x14ac:dyDescent="0.25">
      <c r="A1105" s="1">
        <v>37582</v>
      </c>
      <c r="B1105">
        <v>4.63</v>
      </c>
    </row>
    <row r="1106" spans="1:2" x14ac:dyDescent="0.25">
      <c r="A1106" s="1">
        <v>37585</v>
      </c>
      <c r="B1106">
        <v>4.63</v>
      </c>
    </row>
    <row r="1107" spans="1:2" x14ac:dyDescent="0.25">
      <c r="A1107" s="1">
        <v>37586</v>
      </c>
      <c r="B1107">
        <v>4.6399999999999997</v>
      </c>
    </row>
    <row r="1108" spans="1:2" x14ac:dyDescent="0.25">
      <c r="A1108" s="1">
        <v>37587</v>
      </c>
      <c r="B1108">
        <v>4.6399999999999997</v>
      </c>
    </row>
    <row r="1109" spans="1:2" x14ac:dyDescent="0.25">
      <c r="A1109" s="1">
        <v>37589</v>
      </c>
      <c r="B1109">
        <v>4.7</v>
      </c>
    </row>
    <row r="1110" spans="1:2" x14ac:dyDescent="0.25">
      <c r="A1110" s="1">
        <v>37592</v>
      </c>
      <c r="B1110">
        <v>4.71</v>
      </c>
    </row>
    <row r="1111" spans="1:2" x14ac:dyDescent="0.25">
      <c r="A1111" s="1">
        <v>37593</v>
      </c>
      <c r="B1111">
        <v>4.71</v>
      </c>
    </row>
    <row r="1112" spans="1:2" x14ac:dyDescent="0.25">
      <c r="A1112" s="1">
        <v>37594</v>
      </c>
      <c r="B1112">
        <v>4.71</v>
      </c>
    </row>
    <row r="1113" spans="1:2" x14ac:dyDescent="0.25">
      <c r="A1113" s="1">
        <v>37595</v>
      </c>
      <c r="B1113">
        <v>4.71</v>
      </c>
    </row>
    <row r="1114" spans="1:2" x14ac:dyDescent="0.25">
      <c r="A1114" s="1">
        <v>37596</v>
      </c>
      <c r="B1114">
        <v>4.71</v>
      </c>
    </row>
    <row r="1115" spans="1:2" x14ac:dyDescent="0.25">
      <c r="A1115" s="1">
        <v>37599</v>
      </c>
      <c r="B1115">
        <v>4.71</v>
      </c>
    </row>
    <row r="1116" spans="1:2" x14ac:dyDescent="0.25">
      <c r="A1116" s="1">
        <v>37600</v>
      </c>
      <c r="B1116">
        <v>4.71</v>
      </c>
    </row>
    <row r="1117" spans="1:2" x14ac:dyDescent="0.25">
      <c r="A1117" s="1">
        <v>37601</v>
      </c>
      <c r="B1117">
        <v>4.7</v>
      </c>
    </row>
    <row r="1118" spans="1:2" x14ac:dyDescent="0.25">
      <c r="A1118" s="1">
        <v>37602</v>
      </c>
      <c r="B1118">
        <v>4.7</v>
      </c>
    </row>
    <row r="1119" spans="1:2" x14ac:dyDescent="0.25">
      <c r="A1119" s="1">
        <v>37603</v>
      </c>
      <c r="B1119">
        <v>4.7</v>
      </c>
    </row>
    <row r="1120" spans="1:2" x14ac:dyDescent="0.25">
      <c r="A1120" s="1">
        <v>37606</v>
      </c>
      <c r="B1120">
        <v>4.7300000000000004</v>
      </c>
    </row>
    <row r="1121" spans="1:2" x14ac:dyDescent="0.25">
      <c r="A1121" s="1">
        <v>37607</v>
      </c>
      <c r="B1121">
        <v>4.75</v>
      </c>
    </row>
    <row r="1122" spans="1:2" x14ac:dyDescent="0.25">
      <c r="A1122" s="1">
        <v>37608</v>
      </c>
      <c r="B1122">
        <v>4.75</v>
      </c>
    </row>
    <row r="1123" spans="1:2" x14ac:dyDescent="0.25">
      <c r="A1123" s="1">
        <v>37609</v>
      </c>
      <c r="B1123">
        <v>4.76</v>
      </c>
    </row>
    <row r="1124" spans="1:2" x14ac:dyDescent="0.25">
      <c r="A1124" s="1">
        <v>37610</v>
      </c>
      <c r="B1124">
        <v>4.75</v>
      </c>
    </row>
    <row r="1125" spans="1:2" x14ac:dyDescent="0.25">
      <c r="A1125" s="1">
        <v>37613</v>
      </c>
      <c r="B1125">
        <v>4.75</v>
      </c>
    </row>
    <row r="1126" spans="1:2" x14ac:dyDescent="0.25">
      <c r="A1126" s="1">
        <v>37614</v>
      </c>
      <c r="B1126">
        <v>4.75</v>
      </c>
    </row>
    <row r="1127" spans="1:2" x14ac:dyDescent="0.25">
      <c r="A1127" s="1">
        <v>37616</v>
      </c>
      <c r="B1127">
        <v>4.74</v>
      </c>
    </row>
    <row r="1128" spans="1:2" x14ac:dyDescent="0.25">
      <c r="A1128" s="1">
        <v>37617</v>
      </c>
      <c r="B1128">
        <v>4.74</v>
      </c>
    </row>
    <row r="1129" spans="1:2" x14ac:dyDescent="0.25">
      <c r="A1129" s="1">
        <v>37620</v>
      </c>
      <c r="B1129">
        <v>4.74</v>
      </c>
    </row>
    <row r="1130" spans="1:2" x14ac:dyDescent="0.25">
      <c r="A1130" s="1">
        <v>37621</v>
      </c>
      <c r="B1130">
        <v>4.74</v>
      </c>
    </row>
    <row r="1131" spans="1:2" x14ac:dyDescent="0.25">
      <c r="A1131" s="1">
        <v>37623</v>
      </c>
      <c r="B1131">
        <v>4.74</v>
      </c>
    </row>
    <row r="1132" spans="1:2" x14ac:dyDescent="0.25">
      <c r="A1132" s="1">
        <v>37624</v>
      </c>
      <c r="B1132">
        <v>4.7300000000000004</v>
      </c>
    </row>
    <row r="1133" spans="1:2" x14ac:dyDescent="0.25">
      <c r="A1133" s="1">
        <v>37627</v>
      </c>
      <c r="B1133">
        <v>4.71</v>
      </c>
    </row>
    <row r="1134" spans="1:2" x14ac:dyDescent="0.25">
      <c r="A1134" s="1">
        <v>37628</v>
      </c>
      <c r="B1134">
        <v>4.72</v>
      </c>
    </row>
    <row r="1135" spans="1:2" x14ac:dyDescent="0.25">
      <c r="A1135" s="1">
        <v>37629</v>
      </c>
      <c r="B1135">
        <v>4.7300000000000004</v>
      </c>
    </row>
    <row r="1136" spans="1:2" x14ac:dyDescent="0.25">
      <c r="A1136" s="1">
        <v>37630</v>
      </c>
      <c r="B1136">
        <v>4.7300000000000004</v>
      </c>
    </row>
    <row r="1137" spans="1:2" x14ac:dyDescent="0.25">
      <c r="A1137" s="1">
        <v>37631</v>
      </c>
      <c r="B1137">
        <v>4.74</v>
      </c>
    </row>
    <row r="1138" spans="1:2" x14ac:dyDescent="0.25">
      <c r="A1138" s="1">
        <v>37634</v>
      </c>
      <c r="B1138">
        <v>4.7300000000000004</v>
      </c>
    </row>
    <row r="1139" spans="1:2" x14ac:dyDescent="0.25">
      <c r="A1139" s="1">
        <v>37635</v>
      </c>
      <c r="B1139">
        <v>4.74</v>
      </c>
    </row>
    <row r="1140" spans="1:2" x14ac:dyDescent="0.25">
      <c r="A1140" s="1">
        <v>37636</v>
      </c>
      <c r="B1140">
        <v>4.74</v>
      </c>
    </row>
    <row r="1141" spans="1:2" x14ac:dyDescent="0.25">
      <c r="A1141" s="1">
        <v>37637</v>
      </c>
      <c r="B1141">
        <v>4.74</v>
      </c>
    </row>
    <row r="1142" spans="1:2" x14ac:dyDescent="0.25">
      <c r="A1142" s="1">
        <v>37638</v>
      </c>
      <c r="B1142">
        <v>4.75</v>
      </c>
    </row>
    <row r="1143" spans="1:2" x14ac:dyDescent="0.25">
      <c r="A1143" s="1">
        <v>37642</v>
      </c>
      <c r="B1143">
        <v>4.74</v>
      </c>
    </row>
    <row r="1144" spans="1:2" x14ac:dyDescent="0.25">
      <c r="A1144" s="1">
        <v>37643</v>
      </c>
      <c r="B1144">
        <v>4.7300000000000004</v>
      </c>
    </row>
    <row r="1145" spans="1:2" x14ac:dyDescent="0.25">
      <c r="A1145" s="1">
        <v>37644</v>
      </c>
      <c r="B1145">
        <v>4.7300000000000004</v>
      </c>
    </row>
    <row r="1146" spans="1:2" x14ac:dyDescent="0.25">
      <c r="A1146" s="1">
        <v>37645</v>
      </c>
      <c r="B1146">
        <v>4.74</v>
      </c>
    </row>
    <row r="1147" spans="1:2" x14ac:dyDescent="0.25">
      <c r="A1147" s="1">
        <v>37648</v>
      </c>
      <c r="B1147">
        <v>4.74</v>
      </c>
    </row>
    <row r="1148" spans="1:2" x14ac:dyDescent="0.25">
      <c r="A1148" s="1">
        <v>37649</v>
      </c>
      <c r="B1148">
        <v>4.74</v>
      </c>
    </row>
    <row r="1149" spans="1:2" x14ac:dyDescent="0.25">
      <c r="A1149" s="1">
        <v>37650</v>
      </c>
      <c r="B1149">
        <v>4.7300000000000004</v>
      </c>
    </row>
    <row r="1150" spans="1:2" x14ac:dyDescent="0.25">
      <c r="A1150" s="1">
        <v>37651</v>
      </c>
      <c r="B1150">
        <v>4.74</v>
      </c>
    </row>
    <row r="1151" spans="1:2" x14ac:dyDescent="0.25">
      <c r="A1151" s="1">
        <v>37652</v>
      </c>
      <c r="B1151">
        <v>4.7699999999999996</v>
      </c>
    </row>
    <row r="1152" spans="1:2" x14ac:dyDescent="0.25">
      <c r="A1152" s="1">
        <v>37655</v>
      </c>
      <c r="B1152">
        <v>4.7699999999999996</v>
      </c>
    </row>
    <row r="1153" spans="1:2" x14ac:dyDescent="0.25">
      <c r="A1153" s="1">
        <v>37656</v>
      </c>
      <c r="B1153">
        <v>4.78</v>
      </c>
    </row>
    <row r="1154" spans="1:2" x14ac:dyDescent="0.25">
      <c r="A1154" s="1">
        <v>37657</v>
      </c>
      <c r="B1154">
        <v>4.7699999999999996</v>
      </c>
    </row>
    <row r="1155" spans="1:2" x14ac:dyDescent="0.25">
      <c r="A1155" s="1">
        <v>37658</v>
      </c>
      <c r="B1155">
        <v>4.7699999999999996</v>
      </c>
    </row>
    <row r="1156" spans="1:2" x14ac:dyDescent="0.25">
      <c r="A1156" s="1">
        <v>37659</v>
      </c>
      <c r="B1156">
        <v>4.7699999999999996</v>
      </c>
    </row>
    <row r="1157" spans="1:2" x14ac:dyDescent="0.25">
      <c r="A1157" s="1">
        <v>37662</v>
      </c>
      <c r="B1157">
        <v>4.7699999999999996</v>
      </c>
    </row>
    <row r="1158" spans="1:2" x14ac:dyDescent="0.25">
      <c r="A1158" s="1">
        <v>37663</v>
      </c>
      <c r="B1158">
        <v>4.78</v>
      </c>
    </row>
    <row r="1159" spans="1:2" x14ac:dyDescent="0.25">
      <c r="A1159" s="1">
        <v>37664</v>
      </c>
      <c r="B1159">
        <v>4.78</v>
      </c>
    </row>
    <row r="1160" spans="1:2" x14ac:dyDescent="0.25">
      <c r="A1160" s="1">
        <v>37665</v>
      </c>
      <c r="B1160">
        <v>4.78</v>
      </c>
    </row>
    <row r="1161" spans="1:2" x14ac:dyDescent="0.25">
      <c r="A1161" s="1">
        <v>37666</v>
      </c>
      <c r="B1161">
        <v>4.79</v>
      </c>
    </row>
    <row r="1162" spans="1:2" x14ac:dyDescent="0.25">
      <c r="A1162" s="1">
        <v>37670</v>
      </c>
      <c r="B1162">
        <v>4.78</v>
      </c>
    </row>
    <row r="1163" spans="1:2" x14ac:dyDescent="0.25">
      <c r="A1163" s="1">
        <v>37671</v>
      </c>
      <c r="B1163">
        <v>4.78</v>
      </c>
    </row>
    <row r="1164" spans="1:2" x14ac:dyDescent="0.25">
      <c r="A1164" s="1">
        <v>37672</v>
      </c>
      <c r="B1164">
        <v>4.78</v>
      </c>
    </row>
    <row r="1165" spans="1:2" x14ac:dyDescent="0.25">
      <c r="A1165" s="1">
        <v>37673</v>
      </c>
      <c r="B1165">
        <v>4.78</v>
      </c>
    </row>
    <row r="1166" spans="1:2" x14ac:dyDescent="0.25">
      <c r="A1166" s="1">
        <v>37676</v>
      </c>
      <c r="B1166">
        <v>4.7699999999999996</v>
      </c>
    </row>
    <row r="1167" spans="1:2" x14ac:dyDescent="0.25">
      <c r="A1167" s="1">
        <v>37677</v>
      </c>
      <c r="B1167">
        <v>4.78</v>
      </c>
    </row>
    <row r="1168" spans="1:2" x14ac:dyDescent="0.25">
      <c r="A1168" s="1">
        <v>37678</v>
      </c>
      <c r="B1168">
        <v>4.78</v>
      </c>
    </row>
    <row r="1169" spans="1:2" x14ac:dyDescent="0.25">
      <c r="A1169" s="1">
        <v>37679</v>
      </c>
      <c r="B1169">
        <v>4.7699999999999996</v>
      </c>
    </row>
    <row r="1170" spans="1:2" x14ac:dyDescent="0.25">
      <c r="A1170" s="1">
        <v>37680</v>
      </c>
      <c r="B1170">
        <v>4.79</v>
      </c>
    </row>
    <row r="1171" spans="1:2" x14ac:dyDescent="0.25">
      <c r="A1171" s="1">
        <v>37683</v>
      </c>
      <c r="B1171">
        <v>4.8</v>
      </c>
    </row>
    <row r="1172" spans="1:2" x14ac:dyDescent="0.25">
      <c r="A1172" s="1">
        <v>37684</v>
      </c>
      <c r="B1172">
        <v>4.8099999999999996</v>
      </c>
    </row>
    <row r="1173" spans="1:2" x14ac:dyDescent="0.25">
      <c r="A1173" s="1">
        <v>37685</v>
      </c>
      <c r="B1173">
        <v>4.8099999999999996</v>
      </c>
    </row>
    <row r="1174" spans="1:2" x14ac:dyDescent="0.25">
      <c r="A1174" s="1">
        <v>37686</v>
      </c>
      <c r="B1174">
        <v>4.8</v>
      </c>
    </row>
    <row r="1175" spans="1:2" x14ac:dyDescent="0.25">
      <c r="A1175" s="1">
        <v>37687</v>
      </c>
      <c r="B1175">
        <v>4.8099999999999996</v>
      </c>
    </row>
    <row r="1176" spans="1:2" x14ac:dyDescent="0.25">
      <c r="A1176" s="1">
        <v>37690</v>
      </c>
      <c r="B1176">
        <v>4.8</v>
      </c>
    </row>
    <row r="1177" spans="1:2" x14ac:dyDescent="0.25">
      <c r="A1177" s="1">
        <v>37691</v>
      </c>
      <c r="B1177">
        <v>4.8</v>
      </c>
    </row>
    <row r="1178" spans="1:2" x14ac:dyDescent="0.25">
      <c r="A1178" s="1">
        <v>37692</v>
      </c>
      <c r="B1178">
        <v>4.79</v>
      </c>
    </row>
    <row r="1179" spans="1:2" x14ac:dyDescent="0.25">
      <c r="A1179" s="1">
        <v>37693</v>
      </c>
      <c r="B1179">
        <v>4.78</v>
      </c>
    </row>
    <row r="1180" spans="1:2" x14ac:dyDescent="0.25">
      <c r="A1180" s="1">
        <v>37694</v>
      </c>
      <c r="B1180">
        <v>4.79</v>
      </c>
    </row>
    <row r="1181" spans="1:2" x14ac:dyDescent="0.25">
      <c r="A1181" s="1">
        <v>37697</v>
      </c>
      <c r="B1181">
        <v>4.7699999999999996</v>
      </c>
    </row>
    <row r="1182" spans="1:2" x14ac:dyDescent="0.25">
      <c r="A1182" s="1">
        <v>37698</v>
      </c>
      <c r="B1182">
        <v>4.7699999999999996</v>
      </c>
    </row>
    <row r="1183" spans="1:2" x14ac:dyDescent="0.25">
      <c r="A1183" s="1">
        <v>37699</v>
      </c>
      <c r="B1183">
        <v>4.7699999999999996</v>
      </c>
    </row>
    <row r="1184" spans="1:2" x14ac:dyDescent="0.25">
      <c r="A1184" s="1">
        <v>37700</v>
      </c>
      <c r="B1184">
        <v>4.7699999999999996</v>
      </c>
    </row>
    <row r="1185" spans="1:2" x14ac:dyDescent="0.25">
      <c r="A1185" s="1">
        <v>37701</v>
      </c>
      <c r="B1185">
        <v>4.76</v>
      </c>
    </row>
    <row r="1186" spans="1:2" x14ac:dyDescent="0.25">
      <c r="A1186" s="1">
        <v>37704</v>
      </c>
      <c r="B1186">
        <v>4.76</v>
      </c>
    </row>
    <row r="1187" spans="1:2" x14ac:dyDescent="0.25">
      <c r="A1187" s="1">
        <v>37705</v>
      </c>
      <c r="B1187">
        <v>4.78</v>
      </c>
    </row>
    <row r="1188" spans="1:2" x14ac:dyDescent="0.25">
      <c r="A1188" s="1">
        <v>37706</v>
      </c>
      <c r="B1188">
        <v>4.78</v>
      </c>
    </row>
    <row r="1189" spans="1:2" x14ac:dyDescent="0.25">
      <c r="A1189" s="1">
        <v>37707</v>
      </c>
      <c r="B1189">
        <v>4.78</v>
      </c>
    </row>
    <row r="1190" spans="1:2" x14ac:dyDescent="0.25">
      <c r="A1190" s="1">
        <v>37708</v>
      </c>
      <c r="B1190">
        <v>4.78</v>
      </c>
    </row>
    <row r="1191" spans="1:2" x14ac:dyDescent="0.25">
      <c r="A1191" s="1">
        <v>37711</v>
      </c>
      <c r="B1191">
        <v>4.78</v>
      </c>
    </row>
    <row r="1192" spans="1:2" x14ac:dyDescent="0.25">
      <c r="A1192" s="1">
        <v>37712</v>
      </c>
      <c r="B1192">
        <v>4.78</v>
      </c>
    </row>
    <row r="1193" spans="1:2" x14ac:dyDescent="0.25">
      <c r="A1193" s="1">
        <v>37713</v>
      </c>
      <c r="B1193">
        <v>4.78</v>
      </c>
    </row>
    <row r="1194" spans="1:2" x14ac:dyDescent="0.25">
      <c r="A1194" s="1">
        <v>37714</v>
      </c>
      <c r="B1194">
        <v>4.78</v>
      </c>
    </row>
    <row r="1195" spans="1:2" x14ac:dyDescent="0.25">
      <c r="A1195" s="1">
        <v>37715</v>
      </c>
      <c r="B1195">
        <v>4.75</v>
      </c>
    </row>
    <row r="1196" spans="1:2" x14ac:dyDescent="0.25">
      <c r="A1196" s="1">
        <v>37718</v>
      </c>
      <c r="B1196">
        <v>4.7300000000000004</v>
      </c>
    </row>
    <row r="1197" spans="1:2" x14ac:dyDescent="0.25">
      <c r="A1197" s="1">
        <v>37719</v>
      </c>
      <c r="B1197">
        <v>4.74</v>
      </c>
    </row>
    <row r="1198" spans="1:2" x14ac:dyDescent="0.25">
      <c r="A1198" s="1">
        <v>37720</v>
      </c>
      <c r="B1198">
        <v>4.75</v>
      </c>
    </row>
    <row r="1199" spans="1:2" x14ac:dyDescent="0.25">
      <c r="A1199" s="1">
        <v>37721</v>
      </c>
      <c r="B1199">
        <v>4.74</v>
      </c>
    </row>
    <row r="1200" spans="1:2" x14ac:dyDescent="0.25">
      <c r="A1200" s="1">
        <v>37722</v>
      </c>
      <c r="B1200">
        <v>4.74</v>
      </c>
    </row>
    <row r="1201" spans="1:2" x14ac:dyDescent="0.25">
      <c r="A1201" s="1">
        <v>37725</v>
      </c>
      <c r="B1201">
        <v>4.7300000000000004</v>
      </c>
    </row>
    <row r="1202" spans="1:2" x14ac:dyDescent="0.25">
      <c r="A1202" s="1">
        <v>37726</v>
      </c>
      <c r="B1202">
        <v>4.74</v>
      </c>
    </row>
    <row r="1203" spans="1:2" x14ac:dyDescent="0.25">
      <c r="A1203" s="1">
        <v>37727</v>
      </c>
      <c r="B1203">
        <v>4.7300000000000004</v>
      </c>
    </row>
    <row r="1204" spans="1:2" x14ac:dyDescent="0.25">
      <c r="A1204" s="1">
        <v>37728</v>
      </c>
      <c r="B1204">
        <v>4.7300000000000004</v>
      </c>
    </row>
    <row r="1205" spans="1:2" x14ac:dyDescent="0.25">
      <c r="A1205" s="1">
        <v>37732</v>
      </c>
      <c r="B1205">
        <v>4.7300000000000004</v>
      </c>
    </row>
    <row r="1206" spans="1:2" x14ac:dyDescent="0.25">
      <c r="A1206" s="1">
        <v>37733</v>
      </c>
      <c r="B1206">
        <v>4.74</v>
      </c>
    </row>
    <row r="1207" spans="1:2" x14ac:dyDescent="0.25">
      <c r="A1207" s="1">
        <v>37734</v>
      </c>
      <c r="B1207">
        <v>4.7300000000000004</v>
      </c>
    </row>
    <row r="1208" spans="1:2" x14ac:dyDescent="0.25">
      <c r="A1208" s="1">
        <v>37735</v>
      </c>
      <c r="B1208">
        <v>4.7300000000000004</v>
      </c>
    </row>
    <row r="1209" spans="1:2" x14ac:dyDescent="0.25">
      <c r="A1209" s="1">
        <v>37736</v>
      </c>
      <c r="B1209">
        <v>4.72</v>
      </c>
    </row>
    <row r="1210" spans="1:2" x14ac:dyDescent="0.25">
      <c r="A1210" s="1">
        <v>37739</v>
      </c>
      <c r="B1210">
        <v>4.7</v>
      </c>
    </row>
    <row r="1211" spans="1:2" x14ac:dyDescent="0.25">
      <c r="A1211" s="1">
        <v>37740</v>
      </c>
      <c r="B1211">
        <v>4.6900000000000004</v>
      </c>
    </row>
    <row r="1212" spans="1:2" x14ac:dyDescent="0.25">
      <c r="A1212" s="1">
        <v>37741</v>
      </c>
      <c r="B1212">
        <v>4.72</v>
      </c>
    </row>
    <row r="1213" spans="1:2" x14ac:dyDescent="0.25">
      <c r="A1213" s="1">
        <v>37742</v>
      </c>
      <c r="B1213">
        <v>4.7300000000000004</v>
      </c>
    </row>
    <row r="1214" spans="1:2" x14ac:dyDescent="0.25">
      <c r="A1214" s="1">
        <v>37743</v>
      </c>
      <c r="B1214">
        <v>4.74</v>
      </c>
    </row>
    <row r="1215" spans="1:2" x14ac:dyDescent="0.25">
      <c r="A1215" s="1">
        <v>37746</v>
      </c>
      <c r="B1215">
        <v>4.7300000000000004</v>
      </c>
    </row>
    <row r="1216" spans="1:2" x14ac:dyDescent="0.25">
      <c r="A1216" s="1">
        <v>37747</v>
      </c>
      <c r="B1216">
        <v>4.75</v>
      </c>
    </row>
    <row r="1217" spans="1:2" x14ac:dyDescent="0.25">
      <c r="A1217" s="1">
        <v>37748</v>
      </c>
      <c r="B1217">
        <v>4.74</v>
      </c>
    </row>
    <row r="1218" spans="1:2" x14ac:dyDescent="0.25">
      <c r="A1218" s="1">
        <v>37749</v>
      </c>
      <c r="B1218">
        <v>4.74</v>
      </c>
    </row>
    <row r="1219" spans="1:2" x14ac:dyDescent="0.25">
      <c r="A1219" s="1">
        <v>37750</v>
      </c>
      <c r="B1219">
        <v>4.7300000000000004</v>
      </c>
    </row>
    <row r="1220" spans="1:2" x14ac:dyDescent="0.25">
      <c r="A1220" s="1">
        <v>37753</v>
      </c>
      <c r="B1220">
        <v>4.72</v>
      </c>
    </row>
    <row r="1221" spans="1:2" x14ac:dyDescent="0.25">
      <c r="A1221" s="1">
        <v>37754</v>
      </c>
      <c r="B1221">
        <v>4.72</v>
      </c>
    </row>
    <row r="1222" spans="1:2" x14ac:dyDescent="0.25">
      <c r="A1222" s="1">
        <v>37755</v>
      </c>
      <c r="B1222">
        <v>4.74</v>
      </c>
    </row>
    <row r="1223" spans="1:2" x14ac:dyDescent="0.25">
      <c r="A1223" s="1">
        <v>37756</v>
      </c>
      <c r="B1223">
        <v>4.74</v>
      </c>
    </row>
    <row r="1224" spans="1:2" x14ac:dyDescent="0.25">
      <c r="A1224" s="1">
        <v>37757</v>
      </c>
      <c r="B1224">
        <v>4.75</v>
      </c>
    </row>
    <row r="1225" spans="1:2" x14ac:dyDescent="0.25">
      <c r="A1225" s="1">
        <v>37760</v>
      </c>
      <c r="B1225">
        <v>4.75</v>
      </c>
    </row>
    <row r="1226" spans="1:2" x14ac:dyDescent="0.25">
      <c r="A1226" s="1">
        <v>37761</v>
      </c>
      <c r="B1226">
        <v>4.76</v>
      </c>
    </row>
    <row r="1227" spans="1:2" x14ac:dyDescent="0.25">
      <c r="A1227" s="1">
        <v>37762</v>
      </c>
      <c r="B1227">
        <v>4.76</v>
      </c>
    </row>
    <row r="1228" spans="1:2" x14ac:dyDescent="0.25">
      <c r="A1228" s="1">
        <v>37763</v>
      </c>
      <c r="B1228">
        <v>4.76</v>
      </c>
    </row>
    <row r="1229" spans="1:2" x14ac:dyDescent="0.25">
      <c r="A1229" s="1">
        <v>37764</v>
      </c>
      <c r="B1229">
        <v>4.7699999999999996</v>
      </c>
    </row>
    <row r="1230" spans="1:2" x14ac:dyDescent="0.25">
      <c r="A1230" s="1">
        <v>37768</v>
      </c>
      <c r="B1230">
        <v>4.7699999999999996</v>
      </c>
    </row>
    <row r="1231" spans="1:2" x14ac:dyDescent="0.25">
      <c r="A1231" s="1">
        <v>37769</v>
      </c>
      <c r="B1231">
        <v>4.7699999999999996</v>
      </c>
    </row>
    <row r="1232" spans="1:2" x14ac:dyDescent="0.25">
      <c r="A1232" s="1">
        <v>37770</v>
      </c>
      <c r="B1232">
        <v>4.78</v>
      </c>
    </row>
    <row r="1233" spans="1:2" x14ac:dyDescent="0.25">
      <c r="A1233" s="1">
        <v>37771</v>
      </c>
      <c r="B1233">
        <v>4.79</v>
      </c>
    </row>
    <row r="1234" spans="1:2" x14ac:dyDescent="0.25">
      <c r="A1234" s="1">
        <v>37774</v>
      </c>
      <c r="B1234">
        <v>4.8</v>
      </c>
    </row>
    <row r="1235" spans="1:2" x14ac:dyDescent="0.25">
      <c r="A1235" s="1">
        <v>37775</v>
      </c>
      <c r="B1235">
        <v>4.8</v>
      </c>
    </row>
    <row r="1236" spans="1:2" x14ac:dyDescent="0.25">
      <c r="A1236" s="1">
        <v>37776</v>
      </c>
      <c r="B1236">
        <v>4.79</v>
      </c>
    </row>
    <row r="1237" spans="1:2" x14ac:dyDescent="0.25">
      <c r="A1237" s="1">
        <v>37777</v>
      </c>
      <c r="B1237">
        <v>4.79</v>
      </c>
    </row>
    <row r="1238" spans="1:2" x14ac:dyDescent="0.25">
      <c r="A1238" s="1">
        <v>37778</v>
      </c>
      <c r="B1238">
        <v>4.7699999999999996</v>
      </c>
    </row>
    <row r="1239" spans="1:2" x14ac:dyDescent="0.25">
      <c r="A1239" s="1">
        <v>37781</v>
      </c>
      <c r="B1239">
        <v>4.7699999999999996</v>
      </c>
    </row>
    <row r="1240" spans="1:2" x14ac:dyDescent="0.25">
      <c r="A1240" s="1">
        <v>37782</v>
      </c>
      <c r="B1240">
        <v>4.7699999999999996</v>
      </c>
    </row>
    <row r="1241" spans="1:2" x14ac:dyDescent="0.25">
      <c r="A1241" s="1">
        <v>37783</v>
      </c>
      <c r="B1241">
        <v>4.74</v>
      </c>
    </row>
    <row r="1242" spans="1:2" x14ac:dyDescent="0.25">
      <c r="A1242" s="1">
        <v>37784</v>
      </c>
      <c r="B1242">
        <v>4.74</v>
      </c>
    </row>
    <row r="1243" spans="1:2" x14ac:dyDescent="0.25">
      <c r="A1243" s="1">
        <v>37785</v>
      </c>
      <c r="B1243">
        <v>4.74</v>
      </c>
    </row>
    <row r="1244" spans="1:2" x14ac:dyDescent="0.25">
      <c r="A1244" s="1">
        <v>37788</v>
      </c>
      <c r="B1244">
        <v>4.74</v>
      </c>
    </row>
    <row r="1245" spans="1:2" x14ac:dyDescent="0.25">
      <c r="A1245" s="1">
        <v>37789</v>
      </c>
      <c r="B1245">
        <v>4.75</v>
      </c>
    </row>
    <row r="1246" spans="1:2" x14ac:dyDescent="0.25">
      <c r="A1246" s="1">
        <v>37790</v>
      </c>
      <c r="B1246">
        <v>4.75</v>
      </c>
    </row>
    <row r="1247" spans="1:2" x14ac:dyDescent="0.25">
      <c r="A1247" s="1">
        <v>37791</v>
      </c>
      <c r="B1247">
        <v>4.76</v>
      </c>
    </row>
    <row r="1248" spans="1:2" x14ac:dyDescent="0.25">
      <c r="A1248" s="1">
        <v>37792</v>
      </c>
      <c r="B1248">
        <v>4.76</v>
      </c>
    </row>
    <row r="1249" spans="1:2" x14ac:dyDescent="0.25">
      <c r="A1249" s="1">
        <v>37795</v>
      </c>
      <c r="B1249">
        <v>4.7699999999999996</v>
      </c>
    </row>
    <row r="1250" spans="1:2" x14ac:dyDescent="0.25">
      <c r="A1250" s="1">
        <v>37796</v>
      </c>
      <c r="B1250">
        <v>4.76</v>
      </c>
    </row>
    <row r="1251" spans="1:2" x14ac:dyDescent="0.25">
      <c r="A1251" s="1">
        <v>37797</v>
      </c>
      <c r="B1251">
        <v>4.74</v>
      </c>
    </row>
    <row r="1252" spans="1:2" x14ac:dyDescent="0.25">
      <c r="A1252" s="1">
        <v>37798</v>
      </c>
      <c r="B1252">
        <v>4.76</v>
      </c>
    </row>
    <row r="1253" spans="1:2" x14ac:dyDescent="0.25">
      <c r="A1253" s="1">
        <v>37799</v>
      </c>
      <c r="B1253">
        <v>4.78</v>
      </c>
    </row>
    <row r="1254" spans="1:2" x14ac:dyDescent="0.25">
      <c r="A1254" s="1">
        <v>37802</v>
      </c>
      <c r="B1254">
        <v>4.79</v>
      </c>
    </row>
    <row r="1255" spans="1:2" x14ac:dyDescent="0.25">
      <c r="A1255" s="1">
        <v>37803</v>
      </c>
      <c r="B1255">
        <v>4.79</v>
      </c>
    </row>
    <row r="1256" spans="1:2" x14ac:dyDescent="0.25">
      <c r="A1256" s="1">
        <v>37804</v>
      </c>
      <c r="B1256">
        <v>4.79</v>
      </c>
    </row>
    <row r="1257" spans="1:2" x14ac:dyDescent="0.25">
      <c r="A1257" s="1">
        <v>37805</v>
      </c>
      <c r="B1257">
        <v>4.79</v>
      </c>
    </row>
    <row r="1258" spans="1:2" x14ac:dyDescent="0.25">
      <c r="A1258" s="1">
        <v>37809</v>
      </c>
      <c r="B1258">
        <v>4.7699999999999996</v>
      </c>
    </row>
    <row r="1259" spans="1:2" x14ac:dyDescent="0.25">
      <c r="A1259" s="1">
        <v>37810</v>
      </c>
      <c r="B1259">
        <v>4.7699999999999996</v>
      </c>
    </row>
    <row r="1260" spans="1:2" x14ac:dyDescent="0.25">
      <c r="A1260" s="1">
        <v>37811</v>
      </c>
      <c r="B1260">
        <v>4.76</v>
      </c>
    </row>
    <row r="1261" spans="1:2" x14ac:dyDescent="0.25">
      <c r="A1261" s="1">
        <v>37812</v>
      </c>
      <c r="B1261">
        <v>4.76</v>
      </c>
    </row>
    <row r="1262" spans="1:2" x14ac:dyDescent="0.25">
      <c r="A1262" s="1">
        <v>37813</v>
      </c>
      <c r="B1262">
        <v>4.78</v>
      </c>
    </row>
    <row r="1263" spans="1:2" x14ac:dyDescent="0.25">
      <c r="A1263" s="1">
        <v>37816</v>
      </c>
      <c r="B1263">
        <v>4.78</v>
      </c>
    </row>
    <row r="1264" spans="1:2" x14ac:dyDescent="0.25">
      <c r="A1264" s="1">
        <v>37817</v>
      </c>
      <c r="B1264">
        <v>4.78</v>
      </c>
    </row>
    <row r="1265" spans="1:2" x14ac:dyDescent="0.25">
      <c r="A1265" s="1">
        <v>37818</v>
      </c>
      <c r="B1265">
        <v>4.78</v>
      </c>
    </row>
    <row r="1266" spans="1:2" x14ac:dyDescent="0.25">
      <c r="A1266" s="1">
        <v>37819</v>
      </c>
      <c r="B1266">
        <v>4.78</v>
      </c>
    </row>
    <row r="1267" spans="1:2" x14ac:dyDescent="0.25">
      <c r="A1267" s="1">
        <v>37820</v>
      </c>
      <c r="B1267">
        <v>4.78</v>
      </c>
    </row>
    <row r="1268" spans="1:2" x14ac:dyDescent="0.25">
      <c r="A1268" s="1">
        <v>37823</v>
      </c>
      <c r="B1268">
        <v>4.78</v>
      </c>
    </row>
    <row r="1269" spans="1:2" x14ac:dyDescent="0.25">
      <c r="A1269" s="1">
        <v>37824</v>
      </c>
      <c r="B1269">
        <v>4.79</v>
      </c>
    </row>
    <row r="1270" spans="1:2" x14ac:dyDescent="0.25">
      <c r="A1270" s="1">
        <v>37825</v>
      </c>
      <c r="B1270">
        <v>4.79</v>
      </c>
    </row>
    <row r="1271" spans="1:2" x14ac:dyDescent="0.25">
      <c r="A1271" s="1">
        <v>37826</v>
      </c>
      <c r="B1271">
        <v>4.8</v>
      </c>
    </row>
    <row r="1272" spans="1:2" x14ac:dyDescent="0.25">
      <c r="A1272" s="1">
        <v>37827</v>
      </c>
      <c r="B1272">
        <v>4.8</v>
      </c>
    </row>
    <row r="1273" spans="1:2" x14ac:dyDescent="0.25">
      <c r="A1273" s="1">
        <v>37830</v>
      </c>
      <c r="B1273">
        <v>4.8</v>
      </c>
    </row>
    <row r="1274" spans="1:2" x14ac:dyDescent="0.25">
      <c r="A1274" s="1">
        <v>37831</v>
      </c>
      <c r="B1274">
        <v>4.8099999999999996</v>
      </c>
    </row>
    <row r="1275" spans="1:2" x14ac:dyDescent="0.25">
      <c r="A1275" s="1">
        <v>37832</v>
      </c>
      <c r="B1275">
        <v>4.8099999999999996</v>
      </c>
    </row>
    <row r="1276" spans="1:2" x14ac:dyDescent="0.25">
      <c r="A1276" s="1">
        <v>37833</v>
      </c>
      <c r="B1276">
        <v>4.83</v>
      </c>
    </row>
    <row r="1277" spans="1:2" x14ac:dyDescent="0.25">
      <c r="A1277" s="1">
        <v>37834</v>
      </c>
      <c r="B1277">
        <v>4.8499999999999996</v>
      </c>
    </row>
    <row r="1278" spans="1:2" x14ac:dyDescent="0.25">
      <c r="A1278" s="1">
        <v>37837</v>
      </c>
      <c r="B1278">
        <v>4.8600000000000003</v>
      </c>
    </row>
    <row r="1279" spans="1:2" x14ac:dyDescent="0.25">
      <c r="A1279" s="1">
        <v>37838</v>
      </c>
      <c r="B1279">
        <v>4.8600000000000003</v>
      </c>
    </row>
    <row r="1280" spans="1:2" x14ac:dyDescent="0.25">
      <c r="A1280" s="1">
        <v>37839</v>
      </c>
      <c r="B1280">
        <v>4.87</v>
      </c>
    </row>
    <row r="1281" spans="1:2" x14ac:dyDescent="0.25">
      <c r="A1281" s="1">
        <v>37840</v>
      </c>
      <c r="B1281">
        <v>4.88</v>
      </c>
    </row>
    <row r="1282" spans="1:2" x14ac:dyDescent="0.25">
      <c r="A1282" s="1">
        <v>37841</v>
      </c>
      <c r="B1282">
        <v>4.8899999999999997</v>
      </c>
    </row>
    <row r="1283" spans="1:2" x14ac:dyDescent="0.25">
      <c r="A1283" s="1">
        <v>37844</v>
      </c>
      <c r="B1283">
        <v>4.88</v>
      </c>
    </row>
    <row r="1284" spans="1:2" x14ac:dyDescent="0.25">
      <c r="A1284" s="1">
        <v>37845</v>
      </c>
      <c r="B1284">
        <v>4.9000000000000004</v>
      </c>
    </row>
    <row r="1285" spans="1:2" x14ac:dyDescent="0.25">
      <c r="A1285" s="1">
        <v>37846</v>
      </c>
      <c r="B1285">
        <v>4.8899999999999997</v>
      </c>
    </row>
    <row r="1286" spans="1:2" x14ac:dyDescent="0.25">
      <c r="A1286" s="1">
        <v>37847</v>
      </c>
      <c r="B1286">
        <v>4.91</v>
      </c>
    </row>
    <row r="1287" spans="1:2" x14ac:dyDescent="0.25">
      <c r="A1287" s="1">
        <v>37848</v>
      </c>
      <c r="B1287">
        <v>4.91</v>
      </c>
    </row>
    <row r="1288" spans="1:2" x14ac:dyDescent="0.25">
      <c r="A1288" s="1">
        <v>37851</v>
      </c>
      <c r="B1288">
        <v>4.9000000000000004</v>
      </c>
    </row>
    <row r="1289" spans="1:2" x14ac:dyDescent="0.25">
      <c r="A1289" s="1">
        <v>37852</v>
      </c>
      <c r="B1289">
        <v>4.8899999999999997</v>
      </c>
    </row>
    <row r="1290" spans="1:2" x14ac:dyDescent="0.25">
      <c r="A1290" s="1">
        <v>37853</v>
      </c>
      <c r="B1290">
        <v>4.8899999999999997</v>
      </c>
    </row>
    <row r="1291" spans="1:2" x14ac:dyDescent="0.25">
      <c r="A1291" s="1">
        <v>37854</v>
      </c>
      <c r="B1291">
        <v>4.8600000000000003</v>
      </c>
    </row>
    <row r="1292" spans="1:2" x14ac:dyDescent="0.25">
      <c r="A1292" s="1">
        <v>37855</v>
      </c>
      <c r="B1292">
        <v>4.8600000000000003</v>
      </c>
    </row>
    <row r="1293" spans="1:2" x14ac:dyDescent="0.25">
      <c r="A1293" s="1">
        <v>37858</v>
      </c>
      <c r="B1293">
        <v>4.84</v>
      </c>
    </row>
    <row r="1294" spans="1:2" x14ac:dyDescent="0.25">
      <c r="A1294" s="1">
        <v>37859</v>
      </c>
      <c r="B1294">
        <v>4.8499999999999996</v>
      </c>
    </row>
    <row r="1295" spans="1:2" x14ac:dyDescent="0.25">
      <c r="A1295" s="1">
        <v>37860</v>
      </c>
      <c r="B1295">
        <v>4.83</v>
      </c>
    </row>
    <row r="1296" spans="1:2" x14ac:dyDescent="0.25">
      <c r="A1296" s="1">
        <v>37861</v>
      </c>
      <c r="B1296">
        <v>4.83</v>
      </c>
    </row>
    <row r="1297" spans="1:2" x14ac:dyDescent="0.25">
      <c r="A1297" s="1">
        <v>37862</v>
      </c>
      <c r="B1297">
        <v>4.82</v>
      </c>
    </row>
    <row r="1298" spans="1:2" x14ac:dyDescent="0.25">
      <c r="A1298" s="1">
        <v>37866</v>
      </c>
      <c r="B1298">
        <v>4.8</v>
      </c>
    </row>
    <row r="1299" spans="1:2" x14ac:dyDescent="0.25">
      <c r="A1299" s="1">
        <v>37867</v>
      </c>
      <c r="B1299">
        <v>4.8</v>
      </c>
    </row>
    <row r="1300" spans="1:2" x14ac:dyDescent="0.25">
      <c r="A1300" s="1">
        <v>37868</v>
      </c>
      <c r="B1300">
        <v>4.8</v>
      </c>
    </row>
    <row r="1301" spans="1:2" x14ac:dyDescent="0.25">
      <c r="A1301" s="1">
        <v>37869</v>
      </c>
      <c r="B1301">
        <v>4.8099999999999996</v>
      </c>
    </row>
    <row r="1302" spans="1:2" x14ac:dyDescent="0.25">
      <c r="A1302" s="1">
        <v>37872</v>
      </c>
      <c r="B1302">
        <v>4.79</v>
      </c>
    </row>
    <row r="1303" spans="1:2" x14ac:dyDescent="0.25">
      <c r="A1303" s="1">
        <v>37873</v>
      </c>
      <c r="B1303">
        <v>4.79</v>
      </c>
    </row>
    <row r="1304" spans="1:2" x14ac:dyDescent="0.25">
      <c r="A1304" s="1">
        <v>37874</v>
      </c>
      <c r="B1304">
        <v>4.8099999999999996</v>
      </c>
    </row>
    <row r="1305" spans="1:2" x14ac:dyDescent="0.25">
      <c r="A1305" s="1">
        <v>37875</v>
      </c>
      <c r="B1305">
        <v>4.8</v>
      </c>
    </row>
    <row r="1306" spans="1:2" x14ac:dyDescent="0.25">
      <c r="A1306" s="1">
        <v>37876</v>
      </c>
      <c r="B1306">
        <v>4.79</v>
      </c>
    </row>
    <row r="1307" spans="1:2" x14ac:dyDescent="0.25">
      <c r="A1307" s="1">
        <v>37879</v>
      </c>
      <c r="B1307">
        <v>4.8</v>
      </c>
    </row>
    <row r="1308" spans="1:2" x14ac:dyDescent="0.25">
      <c r="A1308" s="1">
        <v>37880</v>
      </c>
      <c r="B1308">
        <v>4.8</v>
      </c>
    </row>
    <row r="1309" spans="1:2" x14ac:dyDescent="0.25">
      <c r="A1309" s="1">
        <v>37881</v>
      </c>
      <c r="B1309">
        <v>4.79</v>
      </c>
    </row>
    <row r="1310" spans="1:2" x14ac:dyDescent="0.25">
      <c r="A1310" s="1">
        <v>37882</v>
      </c>
      <c r="B1310">
        <v>4.78</v>
      </c>
    </row>
    <row r="1311" spans="1:2" x14ac:dyDescent="0.25">
      <c r="A1311" s="1">
        <v>37883</v>
      </c>
      <c r="B1311">
        <v>4.7699999999999996</v>
      </c>
    </row>
    <row r="1312" spans="1:2" x14ac:dyDescent="0.25">
      <c r="A1312" s="1">
        <v>37886</v>
      </c>
      <c r="B1312">
        <v>4.7699999999999996</v>
      </c>
    </row>
    <row r="1313" spans="1:2" x14ac:dyDescent="0.25">
      <c r="A1313" s="1">
        <v>37887</v>
      </c>
      <c r="B1313">
        <v>4.78</v>
      </c>
    </row>
    <row r="1314" spans="1:2" x14ac:dyDescent="0.25">
      <c r="A1314" s="1">
        <v>37888</v>
      </c>
      <c r="B1314">
        <v>4.76</v>
      </c>
    </row>
    <row r="1315" spans="1:2" x14ac:dyDescent="0.25">
      <c r="A1315" s="1">
        <v>37889</v>
      </c>
      <c r="B1315">
        <v>4.75</v>
      </c>
    </row>
    <row r="1316" spans="1:2" x14ac:dyDescent="0.25">
      <c r="A1316" s="1">
        <v>37890</v>
      </c>
      <c r="B1316">
        <v>4.75</v>
      </c>
    </row>
    <row r="1317" spans="1:2" x14ac:dyDescent="0.25">
      <c r="A1317" s="1">
        <v>37893</v>
      </c>
      <c r="B1317">
        <v>4.74</v>
      </c>
    </row>
    <row r="1318" spans="1:2" x14ac:dyDescent="0.25">
      <c r="A1318" s="1">
        <v>37894</v>
      </c>
      <c r="B1318">
        <v>4.76</v>
      </c>
    </row>
    <row r="1319" spans="1:2" x14ac:dyDescent="0.25">
      <c r="A1319" s="1">
        <v>37895</v>
      </c>
      <c r="B1319">
        <v>4.76</v>
      </c>
    </row>
    <row r="1320" spans="1:2" x14ac:dyDescent="0.25">
      <c r="A1320" s="1">
        <v>37896</v>
      </c>
      <c r="B1320">
        <v>4.76</v>
      </c>
    </row>
    <row r="1321" spans="1:2" x14ac:dyDescent="0.25">
      <c r="A1321" s="1">
        <v>37897</v>
      </c>
      <c r="B1321">
        <v>4.75</v>
      </c>
    </row>
    <row r="1322" spans="1:2" x14ac:dyDescent="0.25">
      <c r="A1322" s="1">
        <v>37900</v>
      </c>
      <c r="B1322">
        <v>4.75</v>
      </c>
    </row>
    <row r="1323" spans="1:2" x14ac:dyDescent="0.25">
      <c r="A1323" s="1">
        <v>37901</v>
      </c>
      <c r="B1323">
        <v>4.74</v>
      </c>
    </row>
    <row r="1324" spans="1:2" x14ac:dyDescent="0.25">
      <c r="A1324" s="1">
        <v>37902</v>
      </c>
      <c r="B1324">
        <v>4.74</v>
      </c>
    </row>
    <row r="1325" spans="1:2" x14ac:dyDescent="0.25">
      <c r="A1325" s="1">
        <v>37903</v>
      </c>
      <c r="B1325">
        <v>4.74</v>
      </c>
    </row>
    <row r="1326" spans="1:2" x14ac:dyDescent="0.25">
      <c r="A1326" s="1">
        <v>37904</v>
      </c>
      <c r="B1326">
        <v>4.7300000000000004</v>
      </c>
    </row>
    <row r="1327" spans="1:2" x14ac:dyDescent="0.25">
      <c r="A1327" s="1">
        <v>37908</v>
      </c>
      <c r="B1327">
        <v>4.7300000000000004</v>
      </c>
    </row>
    <row r="1328" spans="1:2" x14ac:dyDescent="0.25">
      <c r="A1328" s="1">
        <v>37909</v>
      </c>
      <c r="B1328">
        <v>4.7300000000000004</v>
      </c>
    </row>
    <row r="1329" spans="1:2" x14ac:dyDescent="0.25">
      <c r="A1329" s="1">
        <v>37910</v>
      </c>
      <c r="B1329">
        <v>4.6900000000000004</v>
      </c>
    </row>
    <row r="1330" spans="1:2" x14ac:dyDescent="0.25">
      <c r="A1330" s="1">
        <v>37911</v>
      </c>
      <c r="B1330">
        <v>4.7</v>
      </c>
    </row>
    <row r="1331" spans="1:2" x14ac:dyDescent="0.25">
      <c r="A1331" s="1">
        <v>37914</v>
      </c>
      <c r="B1331">
        <v>4.6900000000000004</v>
      </c>
    </row>
    <row r="1332" spans="1:2" x14ac:dyDescent="0.25">
      <c r="A1332" s="1">
        <v>37915</v>
      </c>
      <c r="B1332">
        <v>4.68</v>
      </c>
    </row>
    <row r="1333" spans="1:2" x14ac:dyDescent="0.25">
      <c r="A1333" s="1">
        <v>37916</v>
      </c>
      <c r="B1333">
        <v>4.6900000000000004</v>
      </c>
    </row>
    <row r="1334" spans="1:2" x14ac:dyDescent="0.25">
      <c r="A1334" s="1">
        <v>37917</v>
      </c>
      <c r="B1334">
        <v>4.7</v>
      </c>
    </row>
    <row r="1335" spans="1:2" x14ac:dyDescent="0.25">
      <c r="A1335" s="1">
        <v>37918</v>
      </c>
      <c r="B1335">
        <v>4.7</v>
      </c>
    </row>
    <row r="1336" spans="1:2" x14ac:dyDescent="0.25">
      <c r="A1336" s="1">
        <v>37921</v>
      </c>
      <c r="B1336">
        <v>4.68</v>
      </c>
    </row>
    <row r="1337" spans="1:2" x14ac:dyDescent="0.25">
      <c r="A1337" s="1">
        <v>37922</v>
      </c>
      <c r="B1337">
        <v>4.7</v>
      </c>
    </row>
    <row r="1338" spans="1:2" x14ac:dyDescent="0.25">
      <c r="A1338" s="1">
        <v>37923</v>
      </c>
      <c r="B1338">
        <v>4.71</v>
      </c>
    </row>
    <row r="1339" spans="1:2" x14ac:dyDescent="0.25">
      <c r="A1339" s="1">
        <v>37924</v>
      </c>
      <c r="B1339">
        <v>4.68</v>
      </c>
    </row>
    <row r="1340" spans="1:2" x14ac:dyDescent="0.25">
      <c r="A1340" s="1">
        <v>37925</v>
      </c>
      <c r="B1340">
        <v>4.72</v>
      </c>
    </row>
    <row r="1341" spans="1:2" x14ac:dyDescent="0.25">
      <c r="A1341" s="1">
        <v>37928</v>
      </c>
      <c r="B1341">
        <v>4.72</v>
      </c>
    </row>
    <row r="1342" spans="1:2" x14ac:dyDescent="0.25">
      <c r="A1342" s="1">
        <v>37929</v>
      </c>
      <c r="B1342">
        <v>4.72</v>
      </c>
    </row>
    <row r="1343" spans="1:2" x14ac:dyDescent="0.25">
      <c r="A1343" s="1">
        <v>37930</v>
      </c>
      <c r="B1343">
        <v>4.71</v>
      </c>
    </row>
    <row r="1344" spans="1:2" x14ac:dyDescent="0.25">
      <c r="A1344" s="1">
        <v>37931</v>
      </c>
      <c r="B1344">
        <v>4.71</v>
      </c>
    </row>
    <row r="1345" spans="1:2" x14ac:dyDescent="0.25">
      <c r="A1345" s="1">
        <v>37932</v>
      </c>
      <c r="B1345">
        <v>4.71</v>
      </c>
    </row>
    <row r="1346" spans="1:2" x14ac:dyDescent="0.25">
      <c r="A1346" s="1">
        <v>37935</v>
      </c>
      <c r="B1346">
        <v>4.71</v>
      </c>
    </row>
    <row r="1347" spans="1:2" x14ac:dyDescent="0.25">
      <c r="A1347" s="1">
        <v>37937</v>
      </c>
      <c r="B1347">
        <v>4.71</v>
      </c>
    </row>
    <row r="1348" spans="1:2" x14ac:dyDescent="0.25">
      <c r="A1348" s="1">
        <v>37938</v>
      </c>
      <c r="B1348">
        <v>4.7300000000000004</v>
      </c>
    </row>
    <row r="1349" spans="1:2" x14ac:dyDescent="0.25">
      <c r="A1349" s="1">
        <v>37939</v>
      </c>
      <c r="B1349">
        <v>5.29</v>
      </c>
    </row>
    <row r="1350" spans="1:2" x14ac:dyDescent="0.25">
      <c r="A1350" s="1">
        <v>37942</v>
      </c>
      <c r="B1350">
        <v>4.74</v>
      </c>
    </row>
    <row r="1351" spans="1:2" x14ac:dyDescent="0.25">
      <c r="A1351" s="1">
        <v>37943</v>
      </c>
      <c r="B1351">
        <v>4.7300000000000004</v>
      </c>
    </row>
    <row r="1352" spans="1:2" x14ac:dyDescent="0.25">
      <c r="A1352" s="1">
        <v>37944</v>
      </c>
      <c r="B1352">
        <v>4.7300000000000004</v>
      </c>
    </row>
    <row r="1353" spans="1:2" x14ac:dyDescent="0.25">
      <c r="A1353" s="1">
        <v>37945</v>
      </c>
      <c r="B1353">
        <v>4.74</v>
      </c>
    </row>
    <row r="1354" spans="1:2" x14ac:dyDescent="0.25">
      <c r="A1354" s="1">
        <v>37946</v>
      </c>
      <c r="B1354">
        <v>4.7300000000000004</v>
      </c>
    </row>
    <row r="1355" spans="1:2" x14ac:dyDescent="0.25">
      <c r="A1355" s="1">
        <v>37949</v>
      </c>
      <c r="B1355">
        <v>4.72</v>
      </c>
    </row>
    <row r="1356" spans="1:2" x14ac:dyDescent="0.25">
      <c r="A1356" s="1">
        <v>37950</v>
      </c>
      <c r="B1356">
        <v>4.7300000000000004</v>
      </c>
    </row>
    <row r="1357" spans="1:2" x14ac:dyDescent="0.25">
      <c r="A1357" s="1">
        <v>37951</v>
      </c>
      <c r="B1357">
        <v>4.7300000000000004</v>
      </c>
    </row>
    <row r="1358" spans="1:2" x14ac:dyDescent="0.25">
      <c r="A1358" s="1">
        <v>37953</v>
      </c>
      <c r="B1358">
        <v>4.7300000000000004</v>
      </c>
    </row>
    <row r="1359" spans="1:2" x14ac:dyDescent="0.25">
      <c r="A1359" s="1">
        <v>37956</v>
      </c>
      <c r="B1359">
        <v>4.7300000000000004</v>
      </c>
    </row>
    <row r="1360" spans="1:2" x14ac:dyDescent="0.25">
      <c r="A1360" s="1">
        <v>37957</v>
      </c>
      <c r="B1360">
        <v>4.72</v>
      </c>
    </row>
    <row r="1361" spans="1:2" x14ac:dyDescent="0.25">
      <c r="A1361" s="1">
        <v>37958</v>
      </c>
      <c r="B1361">
        <v>4.71</v>
      </c>
    </row>
    <row r="1362" spans="1:2" x14ac:dyDescent="0.25">
      <c r="A1362" s="1">
        <v>37959</v>
      </c>
      <c r="B1362">
        <v>4.71</v>
      </c>
    </row>
    <row r="1363" spans="1:2" x14ac:dyDescent="0.25">
      <c r="A1363" s="1">
        <v>37960</v>
      </c>
      <c r="B1363">
        <v>4.7300000000000004</v>
      </c>
    </row>
    <row r="1364" spans="1:2" x14ac:dyDescent="0.25">
      <c r="A1364" s="1">
        <v>37963</v>
      </c>
      <c r="B1364">
        <v>4.71</v>
      </c>
    </row>
    <row r="1365" spans="1:2" x14ac:dyDescent="0.25">
      <c r="A1365" s="1">
        <v>37964</v>
      </c>
      <c r="B1365">
        <v>4.71</v>
      </c>
    </row>
    <row r="1366" spans="1:2" x14ac:dyDescent="0.25">
      <c r="A1366" s="1">
        <v>37965</v>
      </c>
      <c r="B1366">
        <v>4.71</v>
      </c>
    </row>
    <row r="1367" spans="1:2" x14ac:dyDescent="0.25">
      <c r="A1367" s="1">
        <v>37966</v>
      </c>
      <c r="B1367">
        <v>4.72</v>
      </c>
    </row>
    <row r="1368" spans="1:2" x14ac:dyDescent="0.25">
      <c r="A1368" s="1">
        <v>37967</v>
      </c>
      <c r="B1368">
        <v>4.7300000000000004</v>
      </c>
    </row>
    <row r="1369" spans="1:2" x14ac:dyDescent="0.25">
      <c r="A1369" s="1">
        <v>37970</v>
      </c>
      <c r="B1369">
        <v>4.76</v>
      </c>
    </row>
    <row r="1370" spans="1:2" x14ac:dyDescent="0.25">
      <c r="A1370" s="1">
        <v>37971</v>
      </c>
      <c r="B1370">
        <v>4.76</v>
      </c>
    </row>
    <row r="1371" spans="1:2" x14ac:dyDescent="0.25">
      <c r="A1371" s="1">
        <v>37972</v>
      </c>
      <c r="B1371">
        <v>4.75</v>
      </c>
    </row>
    <row r="1372" spans="1:2" x14ac:dyDescent="0.25">
      <c r="A1372" s="1">
        <v>37973</v>
      </c>
      <c r="B1372">
        <v>4.75</v>
      </c>
    </row>
    <row r="1373" spans="1:2" x14ac:dyDescent="0.25">
      <c r="A1373" s="1">
        <v>37974</v>
      </c>
      <c r="B1373">
        <v>4.74</v>
      </c>
    </row>
    <row r="1374" spans="1:2" x14ac:dyDescent="0.25">
      <c r="A1374" s="1">
        <v>37977</v>
      </c>
      <c r="B1374">
        <v>4.7300000000000004</v>
      </c>
    </row>
    <row r="1375" spans="1:2" x14ac:dyDescent="0.25">
      <c r="A1375" s="1">
        <v>37978</v>
      </c>
      <c r="B1375">
        <v>4.72</v>
      </c>
    </row>
    <row r="1376" spans="1:2" x14ac:dyDescent="0.25">
      <c r="A1376" s="1">
        <v>37979</v>
      </c>
      <c r="B1376">
        <v>4.75</v>
      </c>
    </row>
    <row r="1377" spans="1:2" x14ac:dyDescent="0.25">
      <c r="A1377" s="1">
        <v>37981</v>
      </c>
      <c r="B1377">
        <v>4.75</v>
      </c>
    </row>
    <row r="1378" spans="1:2" x14ac:dyDescent="0.25">
      <c r="A1378" s="1">
        <v>37984</v>
      </c>
      <c r="B1378">
        <v>4.7300000000000004</v>
      </c>
    </row>
    <row r="1379" spans="1:2" x14ac:dyDescent="0.25">
      <c r="A1379" s="1">
        <v>37985</v>
      </c>
      <c r="B1379">
        <v>4.74</v>
      </c>
    </row>
    <row r="1380" spans="1:2" x14ac:dyDescent="0.25">
      <c r="A1380" s="1">
        <v>37986</v>
      </c>
      <c r="B1380">
        <v>4.75</v>
      </c>
    </row>
    <row r="1381" spans="1:2" x14ac:dyDescent="0.25">
      <c r="A1381" s="1">
        <v>37988</v>
      </c>
      <c r="B1381">
        <v>4.74</v>
      </c>
    </row>
    <row r="1382" spans="1:2" x14ac:dyDescent="0.25">
      <c r="A1382" s="1">
        <v>37991</v>
      </c>
      <c r="B1382">
        <v>4.7300000000000004</v>
      </c>
    </row>
    <row r="1383" spans="1:2" x14ac:dyDescent="0.25">
      <c r="A1383" s="1">
        <v>37992</v>
      </c>
      <c r="B1383">
        <v>4.72</v>
      </c>
    </row>
    <row r="1384" spans="1:2" x14ac:dyDescent="0.25">
      <c r="A1384" s="1">
        <v>37993</v>
      </c>
      <c r="B1384">
        <v>4.71</v>
      </c>
    </row>
    <row r="1385" spans="1:2" x14ac:dyDescent="0.25">
      <c r="A1385" s="1">
        <v>37994</v>
      </c>
      <c r="B1385">
        <v>4.7</v>
      </c>
    </row>
    <row r="1386" spans="1:2" x14ac:dyDescent="0.25">
      <c r="A1386" s="1">
        <v>37995</v>
      </c>
      <c r="B1386">
        <v>4.72</v>
      </c>
    </row>
    <row r="1387" spans="1:2" x14ac:dyDescent="0.25">
      <c r="A1387" s="1">
        <v>37998</v>
      </c>
      <c r="B1387">
        <v>4.71</v>
      </c>
    </row>
    <row r="1388" spans="1:2" x14ac:dyDescent="0.25">
      <c r="A1388" s="1">
        <v>37999</v>
      </c>
      <c r="B1388">
        <v>4.71</v>
      </c>
    </row>
    <row r="1389" spans="1:2" x14ac:dyDescent="0.25">
      <c r="A1389" s="1">
        <v>38000</v>
      </c>
      <c r="B1389">
        <v>4.72</v>
      </c>
    </row>
    <row r="1390" spans="1:2" x14ac:dyDescent="0.25">
      <c r="A1390" s="1">
        <v>38001</v>
      </c>
      <c r="B1390">
        <v>4.72</v>
      </c>
    </row>
    <row r="1391" spans="1:2" x14ac:dyDescent="0.25">
      <c r="A1391" s="1">
        <v>38002</v>
      </c>
      <c r="B1391">
        <v>4.7300000000000004</v>
      </c>
    </row>
    <row r="1392" spans="1:2" x14ac:dyDescent="0.25">
      <c r="A1392" s="1">
        <v>38006</v>
      </c>
      <c r="B1392">
        <v>4.72</v>
      </c>
    </row>
    <row r="1393" spans="1:2" x14ac:dyDescent="0.25">
      <c r="A1393" s="1">
        <v>38007</v>
      </c>
      <c r="B1393">
        <v>4.71</v>
      </c>
    </row>
    <row r="1394" spans="1:2" x14ac:dyDescent="0.25">
      <c r="A1394" s="1">
        <v>38008</v>
      </c>
      <c r="B1394">
        <v>4.71</v>
      </c>
    </row>
    <row r="1395" spans="1:2" x14ac:dyDescent="0.25">
      <c r="A1395" s="1">
        <v>38009</v>
      </c>
      <c r="B1395">
        <v>4.7</v>
      </c>
    </row>
    <row r="1396" spans="1:2" x14ac:dyDescent="0.25">
      <c r="A1396" s="1">
        <v>38012</v>
      </c>
      <c r="B1396">
        <v>4.71</v>
      </c>
    </row>
    <row r="1397" spans="1:2" x14ac:dyDescent="0.25">
      <c r="A1397" s="1">
        <v>38013</v>
      </c>
      <c r="B1397">
        <v>4.72</v>
      </c>
    </row>
    <row r="1398" spans="1:2" x14ac:dyDescent="0.25">
      <c r="A1398" s="1">
        <v>38014</v>
      </c>
      <c r="B1398">
        <v>4.71</v>
      </c>
    </row>
    <row r="1399" spans="1:2" x14ac:dyDescent="0.25">
      <c r="A1399" s="1">
        <v>38015</v>
      </c>
      <c r="B1399">
        <v>4.72</v>
      </c>
    </row>
    <row r="1400" spans="1:2" x14ac:dyDescent="0.25">
      <c r="A1400" s="1">
        <v>38016</v>
      </c>
      <c r="B1400">
        <v>4.75</v>
      </c>
    </row>
    <row r="1401" spans="1:2" x14ac:dyDescent="0.25">
      <c r="A1401" s="1">
        <v>38019</v>
      </c>
      <c r="B1401">
        <v>4.7699999999999996</v>
      </c>
    </row>
    <row r="1402" spans="1:2" x14ac:dyDescent="0.25">
      <c r="A1402" s="1">
        <v>38020</v>
      </c>
      <c r="B1402">
        <v>4.78</v>
      </c>
    </row>
    <row r="1403" spans="1:2" x14ac:dyDescent="0.25">
      <c r="A1403" s="1">
        <v>38021</v>
      </c>
      <c r="B1403">
        <v>4.8</v>
      </c>
    </row>
    <row r="1404" spans="1:2" x14ac:dyDescent="0.25">
      <c r="A1404" s="1">
        <v>38022</v>
      </c>
      <c r="B1404">
        <v>4.8</v>
      </c>
    </row>
    <row r="1405" spans="1:2" x14ac:dyDescent="0.25">
      <c r="A1405" s="1">
        <v>38023</v>
      </c>
      <c r="B1405">
        <v>4.8099999999999996</v>
      </c>
    </row>
    <row r="1406" spans="1:2" x14ac:dyDescent="0.25">
      <c r="A1406" s="1">
        <v>38026</v>
      </c>
      <c r="B1406">
        <v>4.8</v>
      </c>
    </row>
    <row r="1407" spans="1:2" x14ac:dyDescent="0.25">
      <c r="A1407" s="1">
        <v>38027</v>
      </c>
      <c r="B1407">
        <v>4.78</v>
      </c>
    </row>
    <row r="1408" spans="1:2" x14ac:dyDescent="0.25">
      <c r="A1408" s="1">
        <v>38028</v>
      </c>
      <c r="B1408">
        <v>4.79</v>
      </c>
    </row>
    <row r="1409" spans="1:2" x14ac:dyDescent="0.25">
      <c r="A1409" s="1">
        <v>38029</v>
      </c>
      <c r="B1409">
        <v>4.78</v>
      </c>
    </row>
    <row r="1410" spans="1:2" x14ac:dyDescent="0.25">
      <c r="A1410" s="1">
        <v>38030</v>
      </c>
      <c r="B1410">
        <v>4.79</v>
      </c>
    </row>
    <row r="1411" spans="1:2" x14ac:dyDescent="0.25">
      <c r="A1411" s="1">
        <v>38034</v>
      </c>
      <c r="B1411">
        <v>4.82</v>
      </c>
    </row>
    <row r="1412" spans="1:2" x14ac:dyDescent="0.25">
      <c r="A1412" s="1">
        <v>38035</v>
      </c>
      <c r="B1412">
        <v>4.83</v>
      </c>
    </row>
    <row r="1413" spans="1:2" x14ac:dyDescent="0.25">
      <c r="A1413" s="1">
        <v>38036</v>
      </c>
      <c r="B1413">
        <v>4.83</v>
      </c>
    </row>
    <row r="1414" spans="1:2" x14ac:dyDescent="0.25">
      <c r="A1414" s="1">
        <v>38037</v>
      </c>
      <c r="B1414">
        <v>4.82</v>
      </c>
    </row>
    <row r="1415" spans="1:2" x14ac:dyDescent="0.25">
      <c r="A1415" s="1">
        <v>38040</v>
      </c>
      <c r="B1415">
        <v>4.83</v>
      </c>
    </row>
    <row r="1416" spans="1:2" x14ac:dyDescent="0.25">
      <c r="A1416" s="1">
        <v>38041</v>
      </c>
      <c r="B1416">
        <v>4.82</v>
      </c>
    </row>
    <row r="1417" spans="1:2" x14ac:dyDescent="0.25">
      <c r="A1417" s="1">
        <v>38042</v>
      </c>
      <c r="B1417">
        <v>4.82</v>
      </c>
    </row>
    <row r="1418" spans="1:2" x14ac:dyDescent="0.25">
      <c r="A1418" s="1">
        <v>38043</v>
      </c>
      <c r="B1418">
        <v>4.83</v>
      </c>
    </row>
    <row r="1419" spans="1:2" x14ac:dyDescent="0.25">
      <c r="A1419" s="1">
        <v>38044</v>
      </c>
      <c r="B1419">
        <v>4.83</v>
      </c>
    </row>
    <row r="1420" spans="1:2" x14ac:dyDescent="0.25">
      <c r="A1420" s="1">
        <v>38047</v>
      </c>
      <c r="B1420">
        <v>4.84</v>
      </c>
    </row>
    <row r="1421" spans="1:2" x14ac:dyDescent="0.25">
      <c r="A1421" s="1">
        <v>38048</v>
      </c>
      <c r="B1421">
        <v>4.84</v>
      </c>
    </row>
    <row r="1422" spans="1:2" x14ac:dyDescent="0.25">
      <c r="A1422" s="1">
        <v>38049</v>
      </c>
      <c r="B1422">
        <v>4.83</v>
      </c>
    </row>
    <row r="1423" spans="1:2" x14ac:dyDescent="0.25">
      <c r="A1423" s="1">
        <v>38050</v>
      </c>
      <c r="B1423">
        <v>4.84</v>
      </c>
    </row>
    <row r="1424" spans="1:2" x14ac:dyDescent="0.25">
      <c r="A1424" s="1">
        <v>38051</v>
      </c>
      <c r="B1424">
        <v>4.8499999999999996</v>
      </c>
    </row>
    <row r="1425" spans="1:2" x14ac:dyDescent="0.25">
      <c r="A1425" s="1">
        <v>38054</v>
      </c>
      <c r="B1425">
        <v>4.83</v>
      </c>
    </row>
    <row r="1426" spans="1:2" x14ac:dyDescent="0.25">
      <c r="A1426" s="1">
        <v>38055</v>
      </c>
      <c r="B1426">
        <v>4.83</v>
      </c>
    </row>
    <row r="1427" spans="1:2" x14ac:dyDescent="0.25">
      <c r="A1427" s="1">
        <v>38056</v>
      </c>
      <c r="B1427">
        <v>4.82</v>
      </c>
    </row>
    <row r="1428" spans="1:2" x14ac:dyDescent="0.25">
      <c r="A1428" s="1">
        <v>38057</v>
      </c>
      <c r="B1428">
        <v>4.8099999999999996</v>
      </c>
    </row>
    <row r="1429" spans="1:2" x14ac:dyDescent="0.25">
      <c r="A1429" s="1">
        <v>38058</v>
      </c>
      <c r="B1429">
        <v>4.8099999999999996</v>
      </c>
    </row>
    <row r="1430" spans="1:2" x14ac:dyDescent="0.25">
      <c r="A1430" s="1">
        <v>38061</v>
      </c>
      <c r="B1430">
        <v>4.82</v>
      </c>
    </row>
    <row r="1431" spans="1:2" x14ac:dyDescent="0.25">
      <c r="A1431" s="1">
        <v>38062</v>
      </c>
      <c r="B1431">
        <v>4.82</v>
      </c>
    </row>
    <row r="1432" spans="1:2" x14ac:dyDescent="0.25">
      <c r="A1432" s="1">
        <v>38063</v>
      </c>
      <c r="B1432">
        <v>4.82</v>
      </c>
    </row>
    <row r="1433" spans="1:2" x14ac:dyDescent="0.25">
      <c r="A1433" s="1">
        <v>38064</v>
      </c>
      <c r="B1433">
        <v>4.82</v>
      </c>
    </row>
    <row r="1434" spans="1:2" x14ac:dyDescent="0.25">
      <c r="A1434" s="1">
        <v>38065</v>
      </c>
      <c r="B1434">
        <v>4.83</v>
      </c>
    </row>
    <row r="1435" spans="1:2" x14ac:dyDescent="0.25">
      <c r="A1435" s="1">
        <v>38068</v>
      </c>
      <c r="B1435">
        <v>4.83</v>
      </c>
    </row>
    <row r="1436" spans="1:2" x14ac:dyDescent="0.25">
      <c r="A1436" s="1">
        <v>38069</v>
      </c>
      <c r="B1436">
        <v>4.83</v>
      </c>
    </row>
    <row r="1437" spans="1:2" x14ac:dyDescent="0.25">
      <c r="A1437" s="1">
        <v>38070</v>
      </c>
      <c r="B1437">
        <v>4.83</v>
      </c>
    </row>
    <row r="1438" spans="1:2" x14ac:dyDescent="0.25">
      <c r="A1438" s="1">
        <v>38071</v>
      </c>
      <c r="B1438">
        <v>4.8099999999999996</v>
      </c>
    </row>
    <row r="1439" spans="1:2" x14ac:dyDescent="0.25">
      <c r="A1439" s="1">
        <v>38072</v>
      </c>
      <c r="B1439">
        <v>4.83</v>
      </c>
    </row>
    <row r="1440" spans="1:2" x14ac:dyDescent="0.25">
      <c r="A1440" s="1">
        <v>38075</v>
      </c>
      <c r="B1440">
        <v>4.8099999999999996</v>
      </c>
    </row>
    <row r="1441" spans="1:2" x14ac:dyDescent="0.25">
      <c r="A1441" s="1">
        <v>38076</v>
      </c>
      <c r="B1441">
        <v>4.8099999999999996</v>
      </c>
    </row>
    <row r="1442" spans="1:2" x14ac:dyDescent="0.25">
      <c r="A1442" s="1">
        <v>38077</v>
      </c>
      <c r="B1442">
        <v>4.84</v>
      </c>
    </row>
    <row r="1443" spans="1:2" x14ac:dyDescent="0.25">
      <c r="A1443" s="1">
        <v>38078</v>
      </c>
      <c r="B1443">
        <v>4.8499999999999996</v>
      </c>
    </row>
    <row r="1444" spans="1:2" x14ac:dyDescent="0.25">
      <c r="A1444" s="1">
        <v>38079</v>
      </c>
      <c r="B1444">
        <v>4.8499999999999996</v>
      </c>
    </row>
    <row r="1445" spans="1:2" x14ac:dyDescent="0.25">
      <c r="A1445" s="1">
        <v>38082</v>
      </c>
      <c r="B1445">
        <v>4.84</v>
      </c>
    </row>
    <row r="1446" spans="1:2" x14ac:dyDescent="0.25">
      <c r="A1446" s="1">
        <v>38083</v>
      </c>
      <c r="B1446">
        <v>4.84</v>
      </c>
    </row>
    <row r="1447" spans="1:2" x14ac:dyDescent="0.25">
      <c r="A1447" s="1">
        <v>38084</v>
      </c>
      <c r="B1447">
        <v>4.84</v>
      </c>
    </row>
    <row r="1448" spans="1:2" x14ac:dyDescent="0.25">
      <c r="A1448" s="1">
        <v>38085</v>
      </c>
      <c r="B1448">
        <v>4.84</v>
      </c>
    </row>
    <row r="1449" spans="1:2" x14ac:dyDescent="0.25">
      <c r="A1449" s="1">
        <v>38089</v>
      </c>
      <c r="B1449">
        <v>4.83</v>
      </c>
    </row>
    <row r="1450" spans="1:2" x14ac:dyDescent="0.25">
      <c r="A1450" s="1">
        <v>38090</v>
      </c>
      <c r="B1450">
        <v>4.83</v>
      </c>
    </row>
    <row r="1451" spans="1:2" x14ac:dyDescent="0.25">
      <c r="A1451" s="1">
        <v>38091</v>
      </c>
      <c r="B1451">
        <v>4.84</v>
      </c>
    </row>
    <row r="1452" spans="1:2" x14ac:dyDescent="0.25">
      <c r="A1452" s="1">
        <v>38092</v>
      </c>
      <c r="B1452">
        <v>4.84</v>
      </c>
    </row>
    <row r="1453" spans="1:2" x14ac:dyDescent="0.25">
      <c r="A1453" s="1">
        <v>38093</v>
      </c>
      <c r="B1453">
        <v>4.8600000000000003</v>
      </c>
    </row>
    <row r="1454" spans="1:2" x14ac:dyDescent="0.25">
      <c r="A1454" s="1">
        <v>38096</v>
      </c>
      <c r="B1454">
        <v>4.84</v>
      </c>
    </row>
    <row r="1455" spans="1:2" x14ac:dyDescent="0.25">
      <c r="A1455" s="1">
        <v>38097</v>
      </c>
      <c r="B1455">
        <v>4.83</v>
      </c>
    </row>
    <row r="1456" spans="1:2" x14ac:dyDescent="0.25">
      <c r="A1456" s="1">
        <v>38098</v>
      </c>
      <c r="B1456">
        <v>4.82</v>
      </c>
    </row>
    <row r="1457" spans="1:2" x14ac:dyDescent="0.25">
      <c r="A1457" s="1">
        <v>38099</v>
      </c>
      <c r="B1457">
        <v>4.82</v>
      </c>
    </row>
    <row r="1458" spans="1:2" x14ac:dyDescent="0.25">
      <c r="A1458" s="1">
        <v>38100</v>
      </c>
      <c r="B1458">
        <v>4.8</v>
      </c>
    </row>
    <row r="1459" spans="1:2" x14ac:dyDescent="0.25">
      <c r="A1459" s="1">
        <v>38103</v>
      </c>
      <c r="B1459">
        <v>4.78</v>
      </c>
    </row>
    <row r="1460" spans="1:2" x14ac:dyDescent="0.25">
      <c r="A1460" s="1">
        <v>38104</v>
      </c>
      <c r="B1460">
        <v>4.78</v>
      </c>
    </row>
    <row r="1461" spans="1:2" x14ac:dyDescent="0.25">
      <c r="A1461" s="1">
        <v>38105</v>
      </c>
      <c r="B1461">
        <v>4.7699999999999996</v>
      </c>
    </row>
    <row r="1462" spans="1:2" x14ac:dyDescent="0.25">
      <c r="A1462" s="1">
        <v>38106</v>
      </c>
      <c r="B1462">
        <v>4.78</v>
      </c>
    </row>
    <row r="1463" spans="1:2" x14ac:dyDescent="0.25">
      <c r="A1463" s="1">
        <v>38107</v>
      </c>
      <c r="B1463">
        <v>4.79</v>
      </c>
    </row>
    <row r="1464" spans="1:2" x14ac:dyDescent="0.25">
      <c r="A1464" s="1">
        <v>38110</v>
      </c>
      <c r="B1464">
        <v>4.79</v>
      </c>
    </row>
    <row r="1465" spans="1:2" x14ac:dyDescent="0.25">
      <c r="A1465" s="1">
        <v>38111</v>
      </c>
      <c r="B1465">
        <v>4.8</v>
      </c>
    </row>
    <row r="1466" spans="1:2" x14ac:dyDescent="0.25">
      <c r="A1466" s="1">
        <v>38112</v>
      </c>
      <c r="B1466">
        <v>4.8</v>
      </c>
    </row>
    <row r="1467" spans="1:2" x14ac:dyDescent="0.25">
      <c r="A1467" s="1">
        <v>38113</v>
      </c>
      <c r="B1467">
        <v>4.8099999999999996</v>
      </c>
    </row>
    <row r="1468" spans="1:2" x14ac:dyDescent="0.25">
      <c r="A1468" s="1">
        <v>38114</v>
      </c>
      <c r="B1468">
        <v>4.8099999999999996</v>
      </c>
    </row>
    <row r="1469" spans="1:2" x14ac:dyDescent="0.25">
      <c r="A1469" s="1">
        <v>38117</v>
      </c>
      <c r="B1469">
        <v>4.82</v>
      </c>
    </row>
    <row r="1470" spans="1:2" x14ac:dyDescent="0.25">
      <c r="A1470" s="1">
        <v>38118</v>
      </c>
      <c r="B1470">
        <v>4.83</v>
      </c>
    </row>
    <row r="1471" spans="1:2" x14ac:dyDescent="0.25">
      <c r="A1471" s="1">
        <v>38119</v>
      </c>
      <c r="B1471">
        <v>4.84</v>
      </c>
    </row>
    <row r="1472" spans="1:2" x14ac:dyDescent="0.25">
      <c r="A1472" s="1">
        <v>38120</v>
      </c>
      <c r="B1472">
        <v>4.83</v>
      </c>
    </row>
    <row r="1473" spans="1:2" x14ac:dyDescent="0.25">
      <c r="A1473" s="1">
        <v>38121</v>
      </c>
      <c r="B1473">
        <v>4.87</v>
      </c>
    </row>
    <row r="1474" spans="1:2" x14ac:dyDescent="0.25">
      <c r="A1474" s="1">
        <v>38124</v>
      </c>
      <c r="B1474">
        <v>4.88</v>
      </c>
    </row>
    <row r="1475" spans="1:2" x14ac:dyDescent="0.25">
      <c r="A1475" s="1">
        <v>38125</v>
      </c>
      <c r="B1475">
        <v>4.87</v>
      </c>
    </row>
    <row r="1476" spans="1:2" x14ac:dyDescent="0.25">
      <c r="A1476" s="1">
        <v>38126</v>
      </c>
      <c r="B1476">
        <v>4.8600000000000003</v>
      </c>
    </row>
    <row r="1477" spans="1:2" x14ac:dyDescent="0.25">
      <c r="A1477" s="1">
        <v>38127</v>
      </c>
      <c r="B1477">
        <v>4.88</v>
      </c>
    </row>
    <row r="1478" spans="1:2" x14ac:dyDescent="0.25">
      <c r="A1478" s="1">
        <v>38128</v>
      </c>
      <c r="B1478">
        <v>4.8600000000000003</v>
      </c>
    </row>
    <row r="1479" spans="1:2" x14ac:dyDescent="0.25">
      <c r="A1479" s="1">
        <v>38131</v>
      </c>
      <c r="B1479">
        <v>4.8600000000000003</v>
      </c>
    </row>
    <row r="1480" spans="1:2" x14ac:dyDescent="0.25">
      <c r="A1480" s="1">
        <v>38132</v>
      </c>
      <c r="B1480">
        <v>4.8499999999999996</v>
      </c>
    </row>
    <row r="1481" spans="1:2" x14ac:dyDescent="0.25">
      <c r="A1481" s="1">
        <v>38133</v>
      </c>
      <c r="B1481">
        <v>4.8499999999999996</v>
      </c>
    </row>
    <row r="1482" spans="1:2" x14ac:dyDescent="0.25">
      <c r="A1482" s="1">
        <v>38134</v>
      </c>
      <c r="B1482">
        <v>4.8499999999999996</v>
      </c>
    </row>
    <row r="1483" spans="1:2" x14ac:dyDescent="0.25">
      <c r="A1483" s="1">
        <v>38135</v>
      </c>
      <c r="B1483">
        <v>4.84</v>
      </c>
    </row>
    <row r="1484" spans="1:2" x14ac:dyDescent="0.25">
      <c r="A1484" s="1">
        <v>38138</v>
      </c>
      <c r="B1484">
        <v>4.84</v>
      </c>
    </row>
    <row r="1485" spans="1:2" x14ac:dyDescent="0.25">
      <c r="A1485" s="1">
        <v>38139</v>
      </c>
      <c r="B1485">
        <v>4.8499999999999996</v>
      </c>
    </row>
    <row r="1486" spans="1:2" x14ac:dyDescent="0.25">
      <c r="A1486" s="1">
        <v>38140</v>
      </c>
      <c r="B1486">
        <v>4.84</v>
      </c>
    </row>
    <row r="1487" spans="1:2" x14ac:dyDescent="0.25">
      <c r="A1487" s="1">
        <v>38141</v>
      </c>
      <c r="B1487">
        <v>4.8499999999999996</v>
      </c>
    </row>
    <row r="1488" spans="1:2" x14ac:dyDescent="0.25">
      <c r="A1488" s="1">
        <v>38142</v>
      </c>
      <c r="B1488">
        <v>4.83</v>
      </c>
    </row>
    <row r="1489" spans="1:2" x14ac:dyDescent="0.25">
      <c r="A1489" s="1">
        <v>38145</v>
      </c>
      <c r="B1489">
        <v>4.82</v>
      </c>
    </row>
    <row r="1490" spans="1:2" x14ac:dyDescent="0.25">
      <c r="A1490" s="1">
        <v>38146</v>
      </c>
      <c r="B1490">
        <v>4.82</v>
      </c>
    </row>
    <row r="1491" spans="1:2" x14ac:dyDescent="0.25">
      <c r="A1491" s="1">
        <v>38147</v>
      </c>
      <c r="B1491">
        <v>4.8099999999999996</v>
      </c>
    </row>
    <row r="1492" spans="1:2" x14ac:dyDescent="0.25">
      <c r="A1492" s="1">
        <v>38148</v>
      </c>
      <c r="B1492">
        <v>4.8099999999999996</v>
      </c>
    </row>
    <row r="1493" spans="1:2" x14ac:dyDescent="0.25">
      <c r="A1493" s="1">
        <v>38152</v>
      </c>
      <c r="B1493">
        <v>4.8</v>
      </c>
    </row>
    <row r="1494" spans="1:2" x14ac:dyDescent="0.25">
      <c r="A1494" s="1">
        <v>38153</v>
      </c>
      <c r="B1494">
        <v>4.82</v>
      </c>
    </row>
    <row r="1495" spans="1:2" x14ac:dyDescent="0.25">
      <c r="A1495" s="1">
        <v>38154</v>
      </c>
      <c r="B1495">
        <v>4.8099999999999996</v>
      </c>
    </row>
    <row r="1496" spans="1:2" x14ac:dyDescent="0.25">
      <c r="A1496" s="1">
        <v>38155</v>
      </c>
      <c r="B1496">
        <v>4.8099999999999996</v>
      </c>
    </row>
    <row r="1497" spans="1:2" x14ac:dyDescent="0.25">
      <c r="A1497" s="1">
        <v>38156</v>
      </c>
      <c r="B1497">
        <v>4.8099999999999996</v>
      </c>
    </row>
    <row r="1498" spans="1:2" x14ac:dyDescent="0.25">
      <c r="A1498" s="1">
        <v>38159</v>
      </c>
      <c r="B1498">
        <v>4.8099999999999996</v>
      </c>
    </row>
    <row r="1499" spans="1:2" x14ac:dyDescent="0.25">
      <c r="A1499" s="1">
        <v>38160</v>
      </c>
      <c r="B1499">
        <v>4.8</v>
      </c>
    </row>
    <row r="1500" spans="1:2" x14ac:dyDescent="0.25">
      <c r="A1500" s="1">
        <v>38161</v>
      </c>
      <c r="B1500">
        <v>4.8099999999999996</v>
      </c>
    </row>
    <row r="1501" spans="1:2" x14ac:dyDescent="0.25">
      <c r="A1501" s="1">
        <v>38162</v>
      </c>
      <c r="B1501">
        <v>4.8099999999999996</v>
      </c>
    </row>
    <row r="1502" spans="1:2" x14ac:dyDescent="0.25">
      <c r="A1502" s="1">
        <v>38163</v>
      </c>
      <c r="B1502">
        <v>4.8099999999999996</v>
      </c>
    </row>
    <row r="1503" spans="1:2" x14ac:dyDescent="0.25">
      <c r="A1503" s="1">
        <v>38166</v>
      </c>
      <c r="B1503">
        <v>4.79</v>
      </c>
    </row>
    <row r="1504" spans="1:2" x14ac:dyDescent="0.25">
      <c r="A1504" s="1">
        <v>38167</v>
      </c>
      <c r="B1504">
        <v>4.79</v>
      </c>
    </row>
    <row r="1505" spans="1:2" x14ac:dyDescent="0.25">
      <c r="A1505" s="1">
        <v>38168</v>
      </c>
      <c r="B1505">
        <v>4.8</v>
      </c>
    </row>
    <row r="1506" spans="1:2" x14ac:dyDescent="0.25">
      <c r="A1506" s="1">
        <v>38169</v>
      </c>
      <c r="B1506">
        <v>4.8099999999999996</v>
      </c>
    </row>
    <row r="1507" spans="1:2" x14ac:dyDescent="0.25">
      <c r="A1507" s="1">
        <v>38170</v>
      </c>
      <c r="B1507">
        <v>4.82</v>
      </c>
    </row>
    <row r="1508" spans="1:2" x14ac:dyDescent="0.25">
      <c r="A1508" s="1">
        <v>38174</v>
      </c>
      <c r="B1508">
        <v>4.8</v>
      </c>
    </row>
    <row r="1509" spans="1:2" x14ac:dyDescent="0.25">
      <c r="A1509" s="1">
        <v>38175</v>
      </c>
      <c r="B1509">
        <v>4.8</v>
      </c>
    </row>
    <row r="1510" spans="1:2" x14ac:dyDescent="0.25">
      <c r="A1510" s="1">
        <v>38176</v>
      </c>
      <c r="B1510">
        <v>4.8</v>
      </c>
    </row>
    <row r="1511" spans="1:2" x14ac:dyDescent="0.25">
      <c r="A1511" s="1">
        <v>38177</v>
      </c>
      <c r="B1511">
        <v>4.79</v>
      </c>
    </row>
    <row r="1512" spans="1:2" x14ac:dyDescent="0.25">
      <c r="A1512" s="1">
        <v>38180</v>
      </c>
      <c r="B1512">
        <v>4.78</v>
      </c>
    </row>
    <row r="1513" spans="1:2" x14ac:dyDescent="0.25">
      <c r="A1513" s="1">
        <v>38181</v>
      </c>
      <c r="B1513">
        <v>4.78</v>
      </c>
    </row>
    <row r="1514" spans="1:2" x14ac:dyDescent="0.25">
      <c r="A1514" s="1">
        <v>38182</v>
      </c>
      <c r="B1514">
        <v>4.79</v>
      </c>
    </row>
    <row r="1515" spans="1:2" x14ac:dyDescent="0.25">
      <c r="A1515" s="1">
        <v>38183</v>
      </c>
      <c r="B1515">
        <v>4.78</v>
      </c>
    </row>
    <row r="1516" spans="1:2" x14ac:dyDescent="0.25">
      <c r="A1516" s="1">
        <v>38184</v>
      </c>
      <c r="B1516">
        <v>4.79</v>
      </c>
    </row>
    <row r="1517" spans="1:2" x14ac:dyDescent="0.25">
      <c r="A1517" s="1">
        <v>38187</v>
      </c>
      <c r="B1517">
        <v>4.7699999999999996</v>
      </c>
    </row>
    <row r="1518" spans="1:2" x14ac:dyDescent="0.25">
      <c r="A1518" s="1">
        <v>38188</v>
      </c>
      <c r="B1518">
        <v>4.76</v>
      </c>
    </row>
    <row r="1519" spans="1:2" x14ac:dyDescent="0.25">
      <c r="A1519" s="1">
        <v>38189</v>
      </c>
      <c r="B1519">
        <v>4.76</v>
      </c>
    </row>
    <row r="1520" spans="1:2" x14ac:dyDescent="0.25">
      <c r="A1520" s="1">
        <v>38190</v>
      </c>
      <c r="B1520">
        <v>4.76</v>
      </c>
    </row>
    <row r="1521" spans="1:2" x14ac:dyDescent="0.25">
      <c r="A1521" s="1">
        <v>38191</v>
      </c>
      <c r="B1521">
        <v>4.7699999999999996</v>
      </c>
    </row>
    <row r="1522" spans="1:2" x14ac:dyDescent="0.25">
      <c r="A1522" s="1">
        <v>38194</v>
      </c>
      <c r="B1522">
        <v>4.76</v>
      </c>
    </row>
    <row r="1523" spans="1:2" x14ac:dyDescent="0.25">
      <c r="A1523" s="1">
        <v>38195</v>
      </c>
      <c r="B1523">
        <v>4.7699999999999996</v>
      </c>
    </row>
    <row r="1524" spans="1:2" x14ac:dyDescent="0.25">
      <c r="A1524" s="1">
        <v>38196</v>
      </c>
      <c r="B1524">
        <v>4.7699999999999996</v>
      </c>
    </row>
    <row r="1525" spans="1:2" x14ac:dyDescent="0.25">
      <c r="A1525" s="1">
        <v>38197</v>
      </c>
      <c r="B1525">
        <v>4.7699999999999996</v>
      </c>
    </row>
    <row r="1526" spans="1:2" x14ac:dyDescent="0.25">
      <c r="A1526" s="1">
        <v>38198</v>
      </c>
      <c r="B1526">
        <v>4.82</v>
      </c>
    </row>
    <row r="1527" spans="1:2" x14ac:dyDescent="0.25">
      <c r="A1527" s="1">
        <v>38201</v>
      </c>
      <c r="B1527">
        <v>4.82</v>
      </c>
    </row>
    <row r="1528" spans="1:2" x14ac:dyDescent="0.25">
      <c r="A1528" s="1">
        <v>38202</v>
      </c>
      <c r="B1528">
        <v>4.83</v>
      </c>
    </row>
    <row r="1529" spans="1:2" x14ac:dyDescent="0.25">
      <c r="A1529" s="1">
        <v>38203</v>
      </c>
      <c r="B1529">
        <v>4.82</v>
      </c>
    </row>
    <row r="1530" spans="1:2" x14ac:dyDescent="0.25">
      <c r="A1530" s="1">
        <v>38204</v>
      </c>
      <c r="B1530">
        <v>4.82</v>
      </c>
    </row>
    <row r="1531" spans="1:2" x14ac:dyDescent="0.25">
      <c r="A1531" s="1">
        <v>38205</v>
      </c>
      <c r="B1531">
        <v>4.84</v>
      </c>
    </row>
    <row r="1532" spans="1:2" x14ac:dyDescent="0.25">
      <c r="A1532" s="1">
        <v>38208</v>
      </c>
      <c r="B1532">
        <v>4.83</v>
      </c>
    </row>
    <row r="1533" spans="1:2" x14ac:dyDescent="0.25">
      <c r="A1533" s="1">
        <v>38209</v>
      </c>
      <c r="B1533">
        <v>4.8099999999999996</v>
      </c>
    </row>
    <row r="1534" spans="1:2" x14ac:dyDescent="0.25">
      <c r="A1534" s="1">
        <v>38210</v>
      </c>
      <c r="B1534">
        <v>4.8099999999999996</v>
      </c>
    </row>
    <row r="1535" spans="1:2" x14ac:dyDescent="0.25">
      <c r="A1535" s="1">
        <v>38211</v>
      </c>
      <c r="B1535">
        <v>4.8099999999999996</v>
      </c>
    </row>
    <row r="1536" spans="1:2" x14ac:dyDescent="0.25">
      <c r="A1536" s="1">
        <v>38212</v>
      </c>
      <c r="B1536">
        <v>4.82</v>
      </c>
    </row>
    <row r="1537" spans="1:2" x14ac:dyDescent="0.25">
      <c r="A1537" s="1">
        <v>38215</v>
      </c>
      <c r="B1537">
        <v>4.83</v>
      </c>
    </row>
    <row r="1538" spans="1:2" x14ac:dyDescent="0.25">
      <c r="A1538" s="1">
        <v>38216</v>
      </c>
      <c r="B1538">
        <v>4.82</v>
      </c>
    </row>
    <row r="1539" spans="1:2" x14ac:dyDescent="0.25">
      <c r="A1539" s="1">
        <v>38217</v>
      </c>
      <c r="B1539">
        <v>4.82</v>
      </c>
    </row>
    <row r="1540" spans="1:2" x14ac:dyDescent="0.25">
      <c r="A1540" s="1">
        <v>38218</v>
      </c>
      <c r="B1540">
        <v>4.82</v>
      </c>
    </row>
    <row r="1541" spans="1:2" x14ac:dyDescent="0.25">
      <c r="A1541" s="1">
        <v>38219</v>
      </c>
      <c r="B1541">
        <v>4.8099999999999996</v>
      </c>
    </row>
    <row r="1542" spans="1:2" x14ac:dyDescent="0.25">
      <c r="A1542" s="1">
        <v>38222</v>
      </c>
      <c r="B1542">
        <v>4.8</v>
      </c>
    </row>
    <row r="1543" spans="1:2" x14ac:dyDescent="0.25">
      <c r="A1543" s="1">
        <v>38223</v>
      </c>
      <c r="B1543">
        <v>4.8</v>
      </c>
    </row>
    <row r="1544" spans="1:2" x14ac:dyDescent="0.25">
      <c r="A1544" s="1">
        <v>38224</v>
      </c>
      <c r="B1544">
        <v>4.8</v>
      </c>
    </row>
    <row r="1545" spans="1:2" x14ac:dyDescent="0.25">
      <c r="A1545" s="1">
        <v>38225</v>
      </c>
      <c r="B1545">
        <v>4.8</v>
      </c>
    </row>
    <row r="1546" spans="1:2" x14ac:dyDescent="0.25">
      <c r="A1546" s="1">
        <v>38226</v>
      </c>
      <c r="B1546">
        <v>4.79</v>
      </c>
    </row>
    <row r="1547" spans="1:2" x14ac:dyDescent="0.25">
      <c r="A1547" s="1">
        <v>38229</v>
      </c>
      <c r="B1547">
        <v>4.79</v>
      </c>
    </row>
    <row r="1548" spans="1:2" x14ac:dyDescent="0.25">
      <c r="A1548" s="1">
        <v>38230</v>
      </c>
      <c r="B1548">
        <v>4.8</v>
      </c>
    </row>
    <row r="1549" spans="1:2" x14ac:dyDescent="0.25">
      <c r="A1549" s="1">
        <v>38231</v>
      </c>
      <c r="B1549">
        <v>4.8</v>
      </c>
    </row>
    <row r="1550" spans="1:2" x14ac:dyDescent="0.25">
      <c r="A1550" s="1">
        <v>38232</v>
      </c>
      <c r="B1550">
        <v>4.8</v>
      </c>
    </row>
    <row r="1551" spans="1:2" x14ac:dyDescent="0.25">
      <c r="A1551" s="1">
        <v>38233</v>
      </c>
      <c r="B1551">
        <v>4.78</v>
      </c>
    </row>
    <row r="1552" spans="1:2" x14ac:dyDescent="0.25">
      <c r="A1552" s="1">
        <v>38237</v>
      </c>
      <c r="B1552">
        <v>4.7699999999999996</v>
      </c>
    </row>
    <row r="1553" spans="1:2" x14ac:dyDescent="0.25">
      <c r="A1553" s="1">
        <v>38238</v>
      </c>
      <c r="B1553">
        <v>4.7699999999999996</v>
      </c>
    </row>
    <row r="1554" spans="1:2" x14ac:dyDescent="0.25">
      <c r="A1554" s="1">
        <v>38239</v>
      </c>
      <c r="B1554">
        <v>4.7699999999999996</v>
      </c>
    </row>
    <row r="1555" spans="1:2" x14ac:dyDescent="0.25">
      <c r="A1555" s="1">
        <v>38240</v>
      </c>
      <c r="B1555">
        <v>4.76</v>
      </c>
    </row>
    <row r="1556" spans="1:2" x14ac:dyDescent="0.25">
      <c r="A1556" s="1">
        <v>38243</v>
      </c>
      <c r="B1556">
        <v>4.74</v>
      </c>
    </row>
    <row r="1557" spans="1:2" x14ac:dyDescent="0.25">
      <c r="A1557" s="1">
        <v>38244</v>
      </c>
      <c r="B1557">
        <v>4.75</v>
      </c>
    </row>
    <row r="1558" spans="1:2" x14ac:dyDescent="0.25">
      <c r="A1558" s="1">
        <v>38245</v>
      </c>
      <c r="B1558">
        <v>4.75</v>
      </c>
    </row>
    <row r="1559" spans="1:2" x14ac:dyDescent="0.25">
      <c r="A1559" s="1">
        <v>38246</v>
      </c>
      <c r="B1559">
        <v>4.75</v>
      </c>
    </row>
    <row r="1560" spans="1:2" x14ac:dyDescent="0.25">
      <c r="A1560" s="1">
        <v>38247</v>
      </c>
      <c r="B1560">
        <v>4.74</v>
      </c>
    </row>
    <row r="1561" spans="1:2" x14ac:dyDescent="0.25">
      <c r="A1561" s="1">
        <v>38250</v>
      </c>
      <c r="B1561">
        <v>4.7300000000000004</v>
      </c>
    </row>
    <row r="1562" spans="1:2" x14ac:dyDescent="0.25">
      <c r="A1562" s="1">
        <v>38251</v>
      </c>
      <c r="B1562">
        <v>4.72</v>
      </c>
    </row>
    <row r="1563" spans="1:2" x14ac:dyDescent="0.25">
      <c r="A1563" s="1">
        <v>38252</v>
      </c>
      <c r="B1563">
        <v>4.71</v>
      </c>
    </row>
    <row r="1564" spans="1:2" x14ac:dyDescent="0.25">
      <c r="A1564" s="1">
        <v>38253</v>
      </c>
      <c r="B1564">
        <v>4.7</v>
      </c>
    </row>
    <row r="1565" spans="1:2" x14ac:dyDescent="0.25">
      <c r="A1565" s="1">
        <v>38254</v>
      </c>
      <c r="B1565">
        <v>4.71</v>
      </c>
    </row>
    <row r="1566" spans="1:2" x14ac:dyDescent="0.25">
      <c r="A1566" s="1">
        <v>38257</v>
      </c>
      <c r="B1566">
        <v>4.71</v>
      </c>
    </row>
    <row r="1567" spans="1:2" x14ac:dyDescent="0.25">
      <c r="A1567" s="1">
        <v>38258</v>
      </c>
      <c r="B1567">
        <v>4.71</v>
      </c>
    </row>
    <row r="1568" spans="1:2" x14ac:dyDescent="0.25">
      <c r="A1568" s="1">
        <v>38259</v>
      </c>
      <c r="B1568">
        <v>4.71</v>
      </c>
    </row>
    <row r="1569" spans="1:2" x14ac:dyDescent="0.25">
      <c r="A1569" s="1">
        <v>38260</v>
      </c>
      <c r="B1569">
        <v>4.7300000000000004</v>
      </c>
    </row>
    <row r="1570" spans="1:2" x14ac:dyDescent="0.25">
      <c r="A1570" s="1">
        <v>38261</v>
      </c>
      <c r="B1570">
        <v>4.7300000000000004</v>
      </c>
    </row>
    <row r="1571" spans="1:2" x14ac:dyDescent="0.25">
      <c r="A1571" s="1">
        <v>38264</v>
      </c>
      <c r="B1571">
        <v>4.7300000000000004</v>
      </c>
    </row>
    <row r="1572" spans="1:2" x14ac:dyDescent="0.25">
      <c r="A1572" s="1">
        <v>38265</v>
      </c>
      <c r="B1572">
        <v>4.7300000000000004</v>
      </c>
    </row>
    <row r="1573" spans="1:2" x14ac:dyDescent="0.25">
      <c r="A1573" s="1">
        <v>38266</v>
      </c>
      <c r="B1573">
        <v>4.7300000000000004</v>
      </c>
    </row>
    <row r="1574" spans="1:2" x14ac:dyDescent="0.25">
      <c r="A1574" s="1">
        <v>38267</v>
      </c>
      <c r="B1574">
        <v>4.7300000000000004</v>
      </c>
    </row>
    <row r="1575" spans="1:2" x14ac:dyDescent="0.25">
      <c r="A1575" s="1">
        <v>38268</v>
      </c>
      <c r="B1575">
        <v>4.7300000000000004</v>
      </c>
    </row>
    <row r="1576" spans="1:2" x14ac:dyDescent="0.25">
      <c r="A1576" s="1">
        <v>38272</v>
      </c>
      <c r="B1576">
        <v>4.7300000000000004</v>
      </c>
    </row>
    <row r="1577" spans="1:2" x14ac:dyDescent="0.25">
      <c r="A1577" s="1">
        <v>38273</v>
      </c>
      <c r="B1577">
        <v>4.7300000000000004</v>
      </c>
    </row>
    <row r="1578" spans="1:2" x14ac:dyDescent="0.25">
      <c r="A1578" s="1">
        <v>38274</v>
      </c>
      <c r="B1578">
        <v>4.74</v>
      </c>
    </row>
    <row r="1579" spans="1:2" x14ac:dyDescent="0.25">
      <c r="A1579" s="1">
        <v>38275</v>
      </c>
      <c r="B1579">
        <v>4.74</v>
      </c>
    </row>
    <row r="1580" spans="1:2" x14ac:dyDescent="0.25">
      <c r="A1580" s="1">
        <v>38278</v>
      </c>
      <c r="B1580">
        <v>4.7300000000000004</v>
      </c>
    </row>
    <row r="1581" spans="1:2" x14ac:dyDescent="0.25">
      <c r="A1581" s="1">
        <v>38279</v>
      </c>
      <c r="B1581">
        <v>4.7300000000000004</v>
      </c>
    </row>
    <row r="1582" spans="1:2" x14ac:dyDescent="0.25">
      <c r="A1582" s="1">
        <v>38280</v>
      </c>
      <c r="B1582">
        <v>4.7300000000000004</v>
      </c>
    </row>
    <row r="1583" spans="1:2" x14ac:dyDescent="0.25">
      <c r="A1583" s="1">
        <v>38281</v>
      </c>
      <c r="B1583">
        <v>4.72</v>
      </c>
    </row>
    <row r="1584" spans="1:2" x14ac:dyDescent="0.25">
      <c r="A1584" s="1">
        <v>38282</v>
      </c>
      <c r="B1584">
        <v>4.71</v>
      </c>
    </row>
    <row r="1585" spans="1:2" x14ac:dyDescent="0.25">
      <c r="A1585" s="1">
        <v>38285</v>
      </c>
      <c r="B1585">
        <v>4.7</v>
      </c>
    </row>
    <row r="1586" spans="1:2" x14ac:dyDescent="0.25">
      <c r="A1586" s="1">
        <v>38286</v>
      </c>
      <c r="B1586">
        <v>4.7</v>
      </c>
    </row>
    <row r="1587" spans="1:2" x14ac:dyDescent="0.25">
      <c r="A1587" s="1">
        <v>38287</v>
      </c>
      <c r="B1587">
        <v>4.6900000000000004</v>
      </c>
    </row>
    <row r="1588" spans="1:2" x14ac:dyDescent="0.25">
      <c r="A1588" s="1">
        <v>38288</v>
      </c>
      <c r="B1588">
        <v>4.68</v>
      </c>
    </row>
    <row r="1589" spans="1:2" x14ac:dyDescent="0.25">
      <c r="A1589" s="1">
        <v>38289</v>
      </c>
      <c r="B1589">
        <v>4.6900000000000004</v>
      </c>
    </row>
    <row r="1590" spans="1:2" x14ac:dyDescent="0.25">
      <c r="A1590" s="1">
        <v>38292</v>
      </c>
      <c r="B1590">
        <v>4.68</v>
      </c>
    </row>
    <row r="1591" spans="1:2" x14ac:dyDescent="0.25">
      <c r="A1591" s="1">
        <v>38293</v>
      </c>
      <c r="B1591">
        <v>4.68</v>
      </c>
    </row>
    <row r="1592" spans="1:2" x14ac:dyDescent="0.25">
      <c r="A1592" s="1">
        <v>38294</v>
      </c>
      <c r="B1592">
        <v>4.67</v>
      </c>
    </row>
    <row r="1593" spans="1:2" x14ac:dyDescent="0.25">
      <c r="A1593" s="1">
        <v>38295</v>
      </c>
      <c r="B1593">
        <v>4.66</v>
      </c>
    </row>
    <row r="1594" spans="1:2" x14ac:dyDescent="0.25">
      <c r="A1594" s="1">
        <v>38296</v>
      </c>
      <c r="B1594">
        <v>4.6500000000000004</v>
      </c>
    </row>
    <row r="1595" spans="1:2" x14ac:dyDescent="0.25">
      <c r="A1595" s="1">
        <v>38299</v>
      </c>
      <c r="B1595">
        <v>4.6500000000000004</v>
      </c>
    </row>
    <row r="1596" spans="1:2" x14ac:dyDescent="0.25">
      <c r="A1596" s="1">
        <v>38300</v>
      </c>
      <c r="B1596">
        <v>4.6399999999999997</v>
      </c>
    </row>
    <row r="1597" spans="1:2" x14ac:dyDescent="0.25">
      <c r="A1597" s="1">
        <v>38301</v>
      </c>
      <c r="B1597">
        <v>4.6500000000000004</v>
      </c>
    </row>
    <row r="1598" spans="1:2" x14ac:dyDescent="0.25">
      <c r="A1598" s="1">
        <v>38303</v>
      </c>
      <c r="B1598">
        <v>4.6500000000000004</v>
      </c>
    </row>
    <row r="1599" spans="1:2" x14ac:dyDescent="0.25">
      <c r="A1599" s="1">
        <v>38306</v>
      </c>
      <c r="B1599">
        <v>4.66</v>
      </c>
    </row>
    <row r="1600" spans="1:2" x14ac:dyDescent="0.25">
      <c r="A1600" s="1">
        <v>38307</v>
      </c>
      <c r="B1600">
        <v>4.67</v>
      </c>
    </row>
    <row r="1601" spans="1:2" x14ac:dyDescent="0.25">
      <c r="A1601" s="1">
        <v>38308</v>
      </c>
      <c r="B1601">
        <v>4.67</v>
      </c>
    </row>
    <row r="1602" spans="1:2" x14ac:dyDescent="0.25">
      <c r="A1602" s="1">
        <v>38309</v>
      </c>
      <c r="B1602">
        <v>4.66</v>
      </c>
    </row>
    <row r="1603" spans="1:2" x14ac:dyDescent="0.25">
      <c r="A1603" s="1">
        <v>38310</v>
      </c>
      <c r="B1603">
        <v>4.66</v>
      </c>
    </row>
    <row r="1604" spans="1:2" x14ac:dyDescent="0.25">
      <c r="A1604" s="1">
        <v>38313</v>
      </c>
      <c r="B1604">
        <v>4.66</v>
      </c>
    </row>
    <row r="1605" spans="1:2" x14ac:dyDescent="0.25">
      <c r="A1605" s="1">
        <v>38314</v>
      </c>
      <c r="B1605">
        <v>4.6900000000000004</v>
      </c>
    </row>
    <row r="1606" spans="1:2" x14ac:dyDescent="0.25">
      <c r="A1606" s="1">
        <v>38315</v>
      </c>
      <c r="B1606">
        <v>4.6900000000000004</v>
      </c>
    </row>
    <row r="1607" spans="1:2" x14ac:dyDescent="0.25">
      <c r="A1607" s="1">
        <v>38317</v>
      </c>
      <c r="B1607">
        <v>4.68</v>
      </c>
    </row>
    <row r="1608" spans="1:2" x14ac:dyDescent="0.25">
      <c r="A1608" s="1">
        <v>38320</v>
      </c>
      <c r="B1608">
        <v>4.68</v>
      </c>
    </row>
    <row r="1609" spans="1:2" x14ac:dyDescent="0.25">
      <c r="A1609" s="1">
        <v>38321</v>
      </c>
      <c r="B1609">
        <v>4.71</v>
      </c>
    </row>
    <row r="1610" spans="1:2" x14ac:dyDescent="0.25">
      <c r="A1610" s="1">
        <v>38322</v>
      </c>
      <c r="B1610">
        <v>4.7300000000000004</v>
      </c>
    </row>
    <row r="1611" spans="1:2" x14ac:dyDescent="0.25">
      <c r="A1611" s="1">
        <v>38323</v>
      </c>
      <c r="B1611">
        <v>4.7300000000000004</v>
      </c>
    </row>
    <row r="1612" spans="1:2" x14ac:dyDescent="0.25">
      <c r="A1612" s="1">
        <v>38324</v>
      </c>
      <c r="B1612">
        <v>4.7300000000000004</v>
      </c>
    </row>
    <row r="1613" spans="1:2" x14ac:dyDescent="0.25">
      <c r="A1613" s="1">
        <v>38327</v>
      </c>
      <c r="B1613">
        <v>4.72</v>
      </c>
    </row>
    <row r="1614" spans="1:2" x14ac:dyDescent="0.25">
      <c r="A1614" s="1">
        <v>38328</v>
      </c>
      <c r="B1614">
        <v>4.71</v>
      </c>
    </row>
    <row r="1615" spans="1:2" x14ac:dyDescent="0.25">
      <c r="A1615" s="1">
        <v>38329</v>
      </c>
      <c r="B1615">
        <v>4.71</v>
      </c>
    </row>
    <row r="1616" spans="1:2" x14ac:dyDescent="0.25">
      <c r="A1616" s="1">
        <v>38330</v>
      </c>
      <c r="B1616">
        <v>4.71</v>
      </c>
    </row>
    <row r="1617" spans="1:2" x14ac:dyDescent="0.25">
      <c r="A1617" s="1">
        <v>38331</v>
      </c>
      <c r="B1617">
        <v>4.7</v>
      </c>
    </row>
    <row r="1618" spans="1:2" x14ac:dyDescent="0.25">
      <c r="A1618" s="1">
        <v>38334</v>
      </c>
      <c r="B1618">
        <v>4.6900000000000004</v>
      </c>
    </row>
    <row r="1619" spans="1:2" x14ac:dyDescent="0.25">
      <c r="A1619" s="1">
        <v>38335</v>
      </c>
      <c r="B1619">
        <v>4.71</v>
      </c>
    </row>
    <row r="1620" spans="1:2" x14ac:dyDescent="0.25">
      <c r="A1620" s="1">
        <v>38336</v>
      </c>
      <c r="B1620">
        <v>4.7</v>
      </c>
    </row>
    <row r="1621" spans="1:2" x14ac:dyDescent="0.25">
      <c r="A1621" s="1">
        <v>38337</v>
      </c>
      <c r="B1621">
        <v>4.71</v>
      </c>
    </row>
    <row r="1622" spans="1:2" x14ac:dyDescent="0.25">
      <c r="A1622" s="1">
        <v>38338</v>
      </c>
      <c r="B1622">
        <v>4.71</v>
      </c>
    </row>
    <row r="1623" spans="1:2" x14ac:dyDescent="0.25">
      <c r="A1623" s="1">
        <v>38341</v>
      </c>
      <c r="B1623">
        <v>4.71</v>
      </c>
    </row>
    <row r="1624" spans="1:2" x14ac:dyDescent="0.25">
      <c r="A1624" s="1">
        <v>38342</v>
      </c>
      <c r="B1624">
        <v>4.71</v>
      </c>
    </row>
    <row r="1625" spans="1:2" x14ac:dyDescent="0.25">
      <c r="A1625" s="1">
        <v>38343</v>
      </c>
      <c r="B1625">
        <v>4.72</v>
      </c>
    </row>
    <row r="1626" spans="1:2" x14ac:dyDescent="0.25">
      <c r="A1626" s="1">
        <v>38344</v>
      </c>
      <c r="B1626">
        <v>4.72</v>
      </c>
    </row>
    <row r="1627" spans="1:2" x14ac:dyDescent="0.25">
      <c r="A1627" s="1">
        <v>38348</v>
      </c>
      <c r="B1627">
        <v>4.7</v>
      </c>
    </row>
    <row r="1628" spans="1:2" x14ac:dyDescent="0.25">
      <c r="A1628" s="1">
        <v>38349</v>
      </c>
      <c r="B1628">
        <v>4.7</v>
      </c>
    </row>
    <row r="1629" spans="1:2" x14ac:dyDescent="0.25">
      <c r="A1629" s="1">
        <v>38350</v>
      </c>
      <c r="B1629">
        <v>4.7</v>
      </c>
    </row>
    <row r="1630" spans="1:2" x14ac:dyDescent="0.25">
      <c r="A1630" s="1">
        <v>38351</v>
      </c>
      <c r="B1630">
        <v>4.7</v>
      </c>
    </row>
    <row r="1631" spans="1:2" x14ac:dyDescent="0.25">
      <c r="A1631" s="1">
        <v>38352</v>
      </c>
      <c r="B1631">
        <v>4.7</v>
      </c>
    </row>
    <row r="1632" spans="1:2" x14ac:dyDescent="0.25">
      <c r="A1632" s="1">
        <v>38355</v>
      </c>
      <c r="B1632">
        <v>4.7</v>
      </c>
    </row>
    <row r="1633" spans="1:2" x14ac:dyDescent="0.25">
      <c r="A1633" s="1">
        <v>38356</v>
      </c>
      <c r="B1633">
        <v>4.68</v>
      </c>
    </row>
    <row r="1634" spans="1:2" x14ac:dyDescent="0.25">
      <c r="A1634" s="1">
        <v>38357</v>
      </c>
      <c r="B1634">
        <v>4.6900000000000004</v>
      </c>
    </row>
    <row r="1635" spans="1:2" x14ac:dyDescent="0.25">
      <c r="A1635" s="1">
        <v>38358</v>
      </c>
      <c r="B1635">
        <v>4.7</v>
      </c>
    </row>
    <row r="1636" spans="1:2" x14ac:dyDescent="0.25">
      <c r="A1636" s="1">
        <v>38359</v>
      </c>
      <c r="B1636">
        <v>4.6900000000000004</v>
      </c>
    </row>
    <row r="1637" spans="1:2" x14ac:dyDescent="0.25">
      <c r="A1637" s="1">
        <v>38362</v>
      </c>
      <c r="B1637">
        <v>4.68</v>
      </c>
    </row>
    <row r="1638" spans="1:2" x14ac:dyDescent="0.25">
      <c r="A1638" s="1">
        <v>38363</v>
      </c>
      <c r="B1638">
        <v>4.6900000000000004</v>
      </c>
    </row>
    <row r="1639" spans="1:2" x14ac:dyDescent="0.25">
      <c r="A1639" s="1">
        <v>38364</v>
      </c>
      <c r="B1639">
        <v>4.6900000000000004</v>
      </c>
    </row>
    <row r="1640" spans="1:2" x14ac:dyDescent="0.25">
      <c r="A1640" s="1">
        <v>38365</v>
      </c>
      <c r="B1640">
        <v>4.68</v>
      </c>
    </row>
    <row r="1641" spans="1:2" x14ac:dyDescent="0.25">
      <c r="A1641" s="1">
        <v>38366</v>
      </c>
      <c r="B1641">
        <v>4.7</v>
      </c>
    </row>
    <row r="1642" spans="1:2" x14ac:dyDescent="0.25">
      <c r="A1642" s="1">
        <v>38370</v>
      </c>
      <c r="B1642">
        <v>4.6900000000000004</v>
      </c>
    </row>
    <row r="1643" spans="1:2" x14ac:dyDescent="0.25">
      <c r="A1643" s="1">
        <v>38371</v>
      </c>
      <c r="B1643">
        <v>4.6900000000000004</v>
      </c>
    </row>
    <row r="1644" spans="1:2" x14ac:dyDescent="0.25">
      <c r="A1644" s="1">
        <v>38372</v>
      </c>
      <c r="B1644">
        <v>4.7</v>
      </c>
    </row>
    <row r="1645" spans="1:2" x14ac:dyDescent="0.25">
      <c r="A1645" s="1">
        <v>38373</v>
      </c>
      <c r="B1645">
        <v>4.71</v>
      </c>
    </row>
    <row r="1646" spans="1:2" x14ac:dyDescent="0.25">
      <c r="A1646" s="1">
        <v>38376</v>
      </c>
      <c r="B1646">
        <v>4.7</v>
      </c>
    </row>
    <row r="1647" spans="1:2" x14ac:dyDescent="0.25">
      <c r="A1647" s="1">
        <v>38377</v>
      </c>
      <c r="B1647">
        <v>4.6900000000000004</v>
      </c>
    </row>
    <row r="1648" spans="1:2" x14ac:dyDescent="0.25">
      <c r="A1648" s="1">
        <v>38378</v>
      </c>
      <c r="B1648">
        <v>4.6900000000000004</v>
      </c>
    </row>
    <row r="1649" spans="1:2" x14ac:dyDescent="0.25">
      <c r="A1649" s="1">
        <v>38379</v>
      </c>
      <c r="B1649">
        <v>4.6900000000000004</v>
      </c>
    </row>
    <row r="1650" spans="1:2" x14ac:dyDescent="0.25">
      <c r="A1650" s="1">
        <v>38380</v>
      </c>
      <c r="B1650">
        <v>4.68</v>
      </c>
    </row>
    <row r="1651" spans="1:2" x14ac:dyDescent="0.25">
      <c r="A1651" s="1">
        <v>38383</v>
      </c>
      <c r="B1651">
        <v>4.6900000000000004</v>
      </c>
    </row>
    <row r="1652" spans="1:2" x14ac:dyDescent="0.25">
      <c r="A1652" s="1">
        <v>38384</v>
      </c>
      <c r="B1652">
        <v>4.6900000000000004</v>
      </c>
    </row>
    <row r="1653" spans="1:2" x14ac:dyDescent="0.25">
      <c r="A1653" s="1">
        <v>38385</v>
      </c>
      <c r="B1653">
        <v>4.68</v>
      </c>
    </row>
    <row r="1654" spans="1:2" x14ac:dyDescent="0.25">
      <c r="A1654" s="1">
        <v>38386</v>
      </c>
      <c r="B1654">
        <v>4.68</v>
      </c>
    </row>
    <row r="1655" spans="1:2" x14ac:dyDescent="0.25">
      <c r="A1655" s="1">
        <v>38387</v>
      </c>
      <c r="B1655">
        <v>4.68</v>
      </c>
    </row>
    <row r="1656" spans="1:2" x14ac:dyDescent="0.25">
      <c r="A1656" s="1">
        <v>38390</v>
      </c>
      <c r="B1656">
        <v>4.67</v>
      </c>
    </row>
    <row r="1657" spans="1:2" x14ac:dyDescent="0.25">
      <c r="A1657" s="1">
        <v>38391</v>
      </c>
      <c r="B1657">
        <v>4.66</v>
      </c>
    </row>
    <row r="1658" spans="1:2" x14ac:dyDescent="0.25">
      <c r="A1658" s="1">
        <v>38392</v>
      </c>
      <c r="B1658">
        <v>4.67</v>
      </c>
    </row>
    <row r="1659" spans="1:2" x14ac:dyDescent="0.25">
      <c r="A1659" s="1">
        <v>38393</v>
      </c>
      <c r="B1659">
        <v>4.67</v>
      </c>
    </row>
    <row r="1660" spans="1:2" x14ac:dyDescent="0.25">
      <c r="A1660" s="1">
        <v>38394</v>
      </c>
      <c r="B1660">
        <v>4.67</v>
      </c>
    </row>
    <row r="1661" spans="1:2" x14ac:dyDescent="0.25">
      <c r="A1661" s="1">
        <v>38397</v>
      </c>
      <c r="B1661">
        <v>4.67</v>
      </c>
    </row>
    <row r="1662" spans="1:2" x14ac:dyDescent="0.25">
      <c r="A1662" s="1">
        <v>38398</v>
      </c>
      <c r="B1662">
        <v>4.67</v>
      </c>
    </row>
    <row r="1663" spans="1:2" x14ac:dyDescent="0.25">
      <c r="A1663" s="1">
        <v>38399</v>
      </c>
      <c r="B1663">
        <v>4.67</v>
      </c>
    </row>
    <row r="1664" spans="1:2" x14ac:dyDescent="0.25">
      <c r="A1664" s="1">
        <v>38400</v>
      </c>
      <c r="B1664">
        <v>4.68</v>
      </c>
    </row>
    <row r="1665" spans="1:2" x14ac:dyDescent="0.25">
      <c r="A1665" s="1">
        <v>38401</v>
      </c>
      <c r="B1665">
        <v>4.68</v>
      </c>
    </row>
    <row r="1666" spans="1:2" x14ac:dyDescent="0.25">
      <c r="A1666" s="1">
        <v>38405</v>
      </c>
      <c r="B1666">
        <v>4.67</v>
      </c>
    </row>
    <row r="1667" spans="1:2" x14ac:dyDescent="0.25">
      <c r="A1667" s="1">
        <v>38406</v>
      </c>
      <c r="B1667">
        <v>4.66</v>
      </c>
    </row>
    <row r="1668" spans="1:2" x14ac:dyDescent="0.25">
      <c r="A1668" s="1">
        <v>38407</v>
      </c>
      <c r="B1668">
        <v>4.6500000000000004</v>
      </c>
    </row>
    <row r="1669" spans="1:2" x14ac:dyDescent="0.25">
      <c r="A1669" s="1">
        <v>38408</v>
      </c>
      <c r="B1669">
        <v>4.6500000000000004</v>
      </c>
    </row>
    <row r="1670" spans="1:2" x14ac:dyDescent="0.25">
      <c r="A1670" s="1">
        <v>38411</v>
      </c>
      <c r="B1670">
        <v>4.6500000000000004</v>
      </c>
    </row>
    <row r="1671" spans="1:2" x14ac:dyDescent="0.25">
      <c r="A1671" s="1">
        <v>38412</v>
      </c>
      <c r="B1671">
        <v>4.66</v>
      </c>
    </row>
    <row r="1672" spans="1:2" x14ac:dyDescent="0.25">
      <c r="A1672" s="1">
        <v>38413</v>
      </c>
      <c r="B1672">
        <v>4.66</v>
      </c>
    </row>
    <row r="1673" spans="1:2" x14ac:dyDescent="0.25">
      <c r="A1673" s="1">
        <v>38414</v>
      </c>
      <c r="B1673">
        <v>4.67</v>
      </c>
    </row>
    <row r="1674" spans="1:2" x14ac:dyDescent="0.25">
      <c r="A1674" s="1">
        <v>38415</v>
      </c>
      <c r="B1674">
        <v>4.67</v>
      </c>
    </row>
    <row r="1675" spans="1:2" x14ac:dyDescent="0.25">
      <c r="A1675" s="1">
        <v>38418</v>
      </c>
      <c r="B1675">
        <v>4.6399999999999997</v>
      </c>
    </row>
    <row r="1676" spans="1:2" x14ac:dyDescent="0.25">
      <c r="A1676" s="1">
        <v>38419</v>
      </c>
      <c r="B1676">
        <v>4.6500000000000004</v>
      </c>
    </row>
    <row r="1677" spans="1:2" x14ac:dyDescent="0.25">
      <c r="A1677" s="1">
        <v>38420</v>
      </c>
      <c r="B1677">
        <v>4.66</v>
      </c>
    </row>
    <row r="1678" spans="1:2" x14ac:dyDescent="0.25">
      <c r="A1678" s="1">
        <v>38421</v>
      </c>
      <c r="B1678">
        <v>4.66</v>
      </c>
    </row>
    <row r="1679" spans="1:2" x14ac:dyDescent="0.25">
      <c r="A1679" s="1">
        <v>38422</v>
      </c>
      <c r="B1679">
        <v>4.66</v>
      </c>
    </row>
    <row r="1680" spans="1:2" x14ac:dyDescent="0.25">
      <c r="A1680" s="1">
        <v>38425</v>
      </c>
      <c r="B1680">
        <v>4.67</v>
      </c>
    </row>
    <row r="1681" spans="1:2" x14ac:dyDescent="0.25">
      <c r="A1681" s="1">
        <v>38426</v>
      </c>
      <c r="B1681">
        <v>4.67</v>
      </c>
    </row>
    <row r="1682" spans="1:2" x14ac:dyDescent="0.25">
      <c r="A1682" s="1">
        <v>38427</v>
      </c>
      <c r="B1682">
        <v>4.7</v>
      </c>
    </row>
    <row r="1683" spans="1:2" x14ac:dyDescent="0.25">
      <c r="A1683" s="1">
        <v>38428</v>
      </c>
      <c r="B1683">
        <v>4.71</v>
      </c>
    </row>
    <row r="1684" spans="1:2" x14ac:dyDescent="0.25">
      <c r="A1684" s="1">
        <v>38429</v>
      </c>
      <c r="B1684">
        <v>4.7</v>
      </c>
    </row>
    <row r="1685" spans="1:2" x14ac:dyDescent="0.25">
      <c r="A1685" s="1">
        <v>38432</v>
      </c>
      <c r="B1685">
        <v>4.7300000000000004</v>
      </c>
    </row>
    <row r="1686" spans="1:2" x14ac:dyDescent="0.25">
      <c r="A1686" s="1">
        <v>38433</v>
      </c>
      <c r="B1686">
        <v>4.7300000000000004</v>
      </c>
    </row>
    <row r="1687" spans="1:2" x14ac:dyDescent="0.25">
      <c r="A1687" s="1">
        <v>38434</v>
      </c>
      <c r="B1687">
        <v>4.75</v>
      </c>
    </row>
    <row r="1688" spans="1:2" x14ac:dyDescent="0.25">
      <c r="A1688" s="1">
        <v>38435</v>
      </c>
      <c r="B1688">
        <v>4.74</v>
      </c>
    </row>
    <row r="1689" spans="1:2" x14ac:dyDescent="0.25">
      <c r="A1689" s="1">
        <v>38439</v>
      </c>
      <c r="B1689">
        <v>4.74</v>
      </c>
    </row>
    <row r="1690" spans="1:2" x14ac:dyDescent="0.25">
      <c r="A1690" s="1">
        <v>38440</v>
      </c>
      <c r="B1690">
        <v>4.76</v>
      </c>
    </row>
    <row r="1691" spans="1:2" x14ac:dyDescent="0.25">
      <c r="A1691" s="1">
        <v>38441</v>
      </c>
      <c r="B1691">
        <v>4.76</v>
      </c>
    </row>
    <row r="1692" spans="1:2" x14ac:dyDescent="0.25">
      <c r="A1692" s="1">
        <v>38442</v>
      </c>
      <c r="B1692">
        <v>4.7699999999999996</v>
      </c>
    </row>
    <row r="1693" spans="1:2" x14ac:dyDescent="0.25">
      <c r="A1693" s="1">
        <v>38443</v>
      </c>
      <c r="B1693">
        <v>4.78</v>
      </c>
    </row>
    <row r="1694" spans="1:2" x14ac:dyDescent="0.25">
      <c r="A1694" s="1">
        <v>38446</v>
      </c>
      <c r="B1694">
        <v>4.78</v>
      </c>
    </row>
    <row r="1695" spans="1:2" x14ac:dyDescent="0.25">
      <c r="A1695" s="1">
        <v>38447</v>
      </c>
      <c r="B1695">
        <v>4.76</v>
      </c>
    </row>
    <row r="1696" spans="1:2" x14ac:dyDescent="0.25">
      <c r="A1696" s="1">
        <v>38448</v>
      </c>
      <c r="B1696">
        <v>4.75</v>
      </c>
    </row>
    <row r="1697" spans="1:2" x14ac:dyDescent="0.25">
      <c r="A1697" s="1">
        <v>38449</v>
      </c>
      <c r="B1697">
        <v>4.74</v>
      </c>
    </row>
    <row r="1698" spans="1:2" x14ac:dyDescent="0.25">
      <c r="A1698" s="1">
        <v>38450</v>
      </c>
      <c r="B1698">
        <v>4.7300000000000004</v>
      </c>
    </row>
    <row r="1699" spans="1:2" x14ac:dyDescent="0.25">
      <c r="A1699" s="1">
        <v>38453</v>
      </c>
      <c r="B1699">
        <v>4.7300000000000004</v>
      </c>
    </row>
    <row r="1700" spans="1:2" x14ac:dyDescent="0.25">
      <c r="A1700" s="1">
        <v>38454</v>
      </c>
      <c r="B1700">
        <v>4.74</v>
      </c>
    </row>
    <row r="1701" spans="1:2" x14ac:dyDescent="0.25">
      <c r="A1701" s="1">
        <v>38455</v>
      </c>
      <c r="B1701">
        <v>4.75</v>
      </c>
    </row>
    <row r="1702" spans="1:2" x14ac:dyDescent="0.25">
      <c r="A1702" s="1">
        <v>38456</v>
      </c>
      <c r="B1702">
        <v>4.8</v>
      </c>
    </row>
    <row r="1703" spans="1:2" x14ac:dyDescent="0.25">
      <c r="A1703" s="1">
        <v>38457</v>
      </c>
      <c r="B1703">
        <v>4.8099999999999996</v>
      </c>
    </row>
    <row r="1704" spans="1:2" x14ac:dyDescent="0.25">
      <c r="A1704" s="1">
        <v>38460</v>
      </c>
      <c r="B1704">
        <v>4.82</v>
      </c>
    </row>
    <row r="1705" spans="1:2" x14ac:dyDescent="0.25">
      <c r="A1705" s="1">
        <v>38461</v>
      </c>
      <c r="B1705">
        <v>4.82</v>
      </c>
    </row>
    <row r="1706" spans="1:2" x14ac:dyDescent="0.25">
      <c r="A1706" s="1">
        <v>38462</v>
      </c>
      <c r="B1706">
        <v>4.8099999999999996</v>
      </c>
    </row>
    <row r="1707" spans="1:2" x14ac:dyDescent="0.25">
      <c r="A1707" s="1">
        <v>38463</v>
      </c>
      <c r="B1707">
        <v>4.79</v>
      </c>
    </row>
    <row r="1708" spans="1:2" x14ac:dyDescent="0.25">
      <c r="A1708" s="1">
        <v>38464</v>
      </c>
      <c r="B1708">
        <v>4.78</v>
      </c>
    </row>
    <row r="1709" spans="1:2" x14ac:dyDescent="0.25">
      <c r="A1709" s="1">
        <v>38467</v>
      </c>
      <c r="B1709">
        <v>4.7699999999999996</v>
      </c>
    </row>
    <row r="1710" spans="1:2" x14ac:dyDescent="0.25">
      <c r="A1710" s="1">
        <v>38468</v>
      </c>
      <c r="B1710">
        <v>4.7699999999999996</v>
      </c>
    </row>
    <row r="1711" spans="1:2" x14ac:dyDescent="0.25">
      <c r="A1711" s="1">
        <v>38469</v>
      </c>
      <c r="B1711">
        <v>4.79</v>
      </c>
    </row>
    <row r="1712" spans="1:2" x14ac:dyDescent="0.25">
      <c r="A1712" s="1">
        <v>38470</v>
      </c>
      <c r="B1712">
        <v>4.8</v>
      </c>
    </row>
    <row r="1713" spans="1:2" x14ac:dyDescent="0.25">
      <c r="A1713" s="1">
        <v>38471</v>
      </c>
      <c r="B1713">
        <v>4.79</v>
      </c>
    </row>
    <row r="1714" spans="1:2" x14ac:dyDescent="0.25">
      <c r="A1714" s="1">
        <v>38474</v>
      </c>
      <c r="B1714">
        <v>4.8</v>
      </c>
    </row>
    <row r="1715" spans="1:2" x14ac:dyDescent="0.25">
      <c r="A1715" s="1">
        <v>38475</v>
      </c>
      <c r="B1715">
        <v>4.8</v>
      </c>
    </row>
    <row r="1716" spans="1:2" x14ac:dyDescent="0.25">
      <c r="A1716" s="1">
        <v>38476</v>
      </c>
      <c r="B1716">
        <v>4.79</v>
      </c>
    </row>
    <row r="1717" spans="1:2" x14ac:dyDescent="0.25">
      <c r="A1717" s="1">
        <v>38477</v>
      </c>
      <c r="B1717">
        <v>4.83</v>
      </c>
    </row>
    <row r="1718" spans="1:2" x14ac:dyDescent="0.25">
      <c r="A1718" s="1">
        <v>38478</v>
      </c>
      <c r="B1718">
        <v>4.8099999999999996</v>
      </c>
    </row>
    <row r="1719" spans="1:2" x14ac:dyDescent="0.25">
      <c r="A1719" s="1">
        <v>38481</v>
      </c>
      <c r="B1719">
        <v>4.8099999999999996</v>
      </c>
    </row>
    <row r="1720" spans="1:2" x14ac:dyDescent="0.25">
      <c r="A1720" s="1">
        <v>38482</v>
      </c>
      <c r="B1720">
        <v>4.82</v>
      </c>
    </row>
    <row r="1721" spans="1:2" x14ac:dyDescent="0.25">
      <c r="A1721" s="1">
        <v>38483</v>
      </c>
      <c r="B1721">
        <v>4.82</v>
      </c>
    </row>
    <row r="1722" spans="1:2" x14ac:dyDescent="0.25">
      <c r="A1722" s="1">
        <v>38484</v>
      </c>
      <c r="B1722">
        <v>4.82</v>
      </c>
    </row>
    <row r="1723" spans="1:2" x14ac:dyDescent="0.25">
      <c r="A1723" s="1">
        <v>38485</v>
      </c>
      <c r="B1723">
        <v>4.82</v>
      </c>
    </row>
    <row r="1724" spans="1:2" x14ac:dyDescent="0.25">
      <c r="A1724" s="1">
        <v>38488</v>
      </c>
      <c r="B1724">
        <v>4.8499999999999996</v>
      </c>
    </row>
    <row r="1725" spans="1:2" x14ac:dyDescent="0.25">
      <c r="A1725" s="1">
        <v>38489</v>
      </c>
      <c r="B1725">
        <v>4.8600000000000003</v>
      </c>
    </row>
    <row r="1726" spans="1:2" x14ac:dyDescent="0.25">
      <c r="A1726" s="1">
        <v>38490</v>
      </c>
      <c r="B1726">
        <v>4.8600000000000003</v>
      </c>
    </row>
    <row r="1727" spans="1:2" x14ac:dyDescent="0.25">
      <c r="A1727" s="1">
        <v>38491</v>
      </c>
      <c r="B1727">
        <v>4.83</v>
      </c>
    </row>
    <row r="1728" spans="1:2" x14ac:dyDescent="0.25">
      <c r="A1728" s="1">
        <v>38492</v>
      </c>
      <c r="B1728">
        <v>4.83</v>
      </c>
    </row>
    <row r="1729" spans="1:2" x14ac:dyDescent="0.25">
      <c r="A1729" s="1">
        <v>38495</v>
      </c>
      <c r="B1729">
        <v>4.82</v>
      </c>
    </row>
    <row r="1730" spans="1:2" x14ac:dyDescent="0.25">
      <c r="A1730" s="1">
        <v>38496</v>
      </c>
      <c r="B1730">
        <v>4.8</v>
      </c>
    </row>
    <row r="1731" spans="1:2" x14ac:dyDescent="0.25">
      <c r="A1731" s="1">
        <v>38497</v>
      </c>
      <c r="B1731">
        <v>4.79</v>
      </c>
    </row>
    <row r="1732" spans="1:2" x14ac:dyDescent="0.25">
      <c r="A1732" s="1">
        <v>38498</v>
      </c>
      <c r="B1732">
        <v>4.79</v>
      </c>
    </row>
    <row r="1733" spans="1:2" x14ac:dyDescent="0.25">
      <c r="A1733" s="1">
        <v>38499</v>
      </c>
      <c r="B1733">
        <v>4.79</v>
      </c>
    </row>
    <row r="1734" spans="1:2" x14ac:dyDescent="0.25">
      <c r="A1734" s="1">
        <v>38503</v>
      </c>
      <c r="B1734">
        <v>4.79</v>
      </c>
    </row>
    <row r="1735" spans="1:2" x14ac:dyDescent="0.25">
      <c r="A1735" s="1">
        <v>38504</v>
      </c>
      <c r="B1735">
        <v>4.6500000000000004</v>
      </c>
    </row>
    <row r="1736" spans="1:2" x14ac:dyDescent="0.25">
      <c r="A1736" s="1">
        <v>38505</v>
      </c>
      <c r="B1736">
        <v>4.6500000000000004</v>
      </c>
    </row>
    <row r="1737" spans="1:2" x14ac:dyDescent="0.25">
      <c r="A1737" s="1">
        <v>38506</v>
      </c>
      <c r="B1737">
        <v>4.6399999999999997</v>
      </c>
    </row>
    <row r="1738" spans="1:2" x14ac:dyDescent="0.25">
      <c r="A1738" s="1">
        <v>38509</v>
      </c>
      <c r="B1738">
        <v>4.6399999999999997</v>
      </c>
    </row>
    <row r="1739" spans="1:2" x14ac:dyDescent="0.25">
      <c r="A1739" s="1">
        <v>38510</v>
      </c>
      <c r="B1739">
        <v>4.6399999999999997</v>
      </c>
    </row>
    <row r="1740" spans="1:2" x14ac:dyDescent="0.25">
      <c r="A1740" s="1">
        <v>38511</v>
      </c>
      <c r="B1740">
        <v>4.63</v>
      </c>
    </row>
    <row r="1741" spans="1:2" x14ac:dyDescent="0.25">
      <c r="A1741" s="1">
        <v>38512</v>
      </c>
      <c r="B1741">
        <v>4.6399999999999997</v>
      </c>
    </row>
    <row r="1742" spans="1:2" x14ac:dyDescent="0.25">
      <c r="A1742" s="1">
        <v>38513</v>
      </c>
      <c r="B1742">
        <v>4.6399999999999997</v>
      </c>
    </row>
    <row r="1743" spans="1:2" x14ac:dyDescent="0.25">
      <c r="A1743" s="1">
        <v>38516</v>
      </c>
      <c r="B1743">
        <v>4.6399999999999997</v>
      </c>
    </row>
    <row r="1744" spans="1:2" x14ac:dyDescent="0.25">
      <c r="A1744" s="1">
        <v>38517</v>
      </c>
      <c r="B1744">
        <v>4.66</v>
      </c>
    </row>
    <row r="1745" spans="1:2" x14ac:dyDescent="0.25">
      <c r="A1745" s="1">
        <v>38518</v>
      </c>
      <c r="B1745">
        <v>4.68</v>
      </c>
    </row>
    <row r="1746" spans="1:2" x14ac:dyDescent="0.25">
      <c r="A1746" s="1">
        <v>38519</v>
      </c>
      <c r="B1746">
        <v>4.68</v>
      </c>
    </row>
    <row r="1747" spans="1:2" x14ac:dyDescent="0.25">
      <c r="A1747" s="1">
        <v>38520</v>
      </c>
      <c r="B1747">
        <v>4.68</v>
      </c>
    </row>
    <row r="1748" spans="1:2" x14ac:dyDescent="0.25">
      <c r="A1748" s="1">
        <v>38523</v>
      </c>
      <c r="B1748">
        <v>4.67</v>
      </c>
    </row>
    <row r="1749" spans="1:2" x14ac:dyDescent="0.25">
      <c r="A1749" s="1">
        <v>38524</v>
      </c>
      <c r="B1749">
        <v>4.67</v>
      </c>
    </row>
    <row r="1750" spans="1:2" x14ac:dyDescent="0.25">
      <c r="A1750" s="1">
        <v>38525</v>
      </c>
      <c r="B1750">
        <v>4.67</v>
      </c>
    </row>
    <row r="1751" spans="1:2" x14ac:dyDescent="0.25">
      <c r="A1751" s="1">
        <v>38526</v>
      </c>
      <c r="B1751">
        <v>4.66</v>
      </c>
    </row>
    <row r="1752" spans="1:2" x14ac:dyDescent="0.25">
      <c r="A1752" s="1">
        <v>38527</v>
      </c>
      <c r="B1752">
        <v>4.66</v>
      </c>
    </row>
    <row r="1753" spans="1:2" x14ac:dyDescent="0.25">
      <c r="A1753" s="1">
        <v>38530</v>
      </c>
      <c r="B1753">
        <v>4.66</v>
      </c>
    </row>
    <row r="1754" spans="1:2" x14ac:dyDescent="0.25">
      <c r="A1754" s="1">
        <v>38531</v>
      </c>
      <c r="B1754">
        <v>4.66</v>
      </c>
    </row>
    <row r="1755" spans="1:2" x14ac:dyDescent="0.25">
      <c r="A1755" s="1">
        <v>38532</v>
      </c>
      <c r="B1755">
        <v>4.6500000000000004</v>
      </c>
    </row>
    <row r="1756" spans="1:2" x14ac:dyDescent="0.25">
      <c r="A1756" s="1">
        <v>38533</v>
      </c>
      <c r="B1756">
        <v>4.6500000000000004</v>
      </c>
    </row>
    <row r="1757" spans="1:2" x14ac:dyDescent="0.25">
      <c r="A1757" s="1">
        <v>38534</v>
      </c>
      <c r="B1757">
        <v>4.6500000000000004</v>
      </c>
    </row>
    <row r="1758" spans="1:2" x14ac:dyDescent="0.25">
      <c r="A1758" s="1">
        <v>38538</v>
      </c>
      <c r="B1758">
        <v>4.6399999999999997</v>
      </c>
    </row>
    <row r="1759" spans="1:2" x14ac:dyDescent="0.25">
      <c r="A1759" s="1">
        <v>38539</v>
      </c>
      <c r="B1759">
        <v>4.6399999999999997</v>
      </c>
    </row>
    <row r="1760" spans="1:2" x14ac:dyDescent="0.25">
      <c r="A1760" s="1">
        <v>38540</v>
      </c>
      <c r="B1760">
        <v>4.6500000000000004</v>
      </c>
    </row>
    <row r="1761" spans="1:2" x14ac:dyDescent="0.25">
      <c r="A1761" s="1">
        <v>38541</v>
      </c>
      <c r="B1761">
        <v>4.62</v>
      </c>
    </row>
    <row r="1762" spans="1:2" x14ac:dyDescent="0.25">
      <c r="A1762" s="1">
        <v>38544</v>
      </c>
      <c r="B1762">
        <v>4.62</v>
      </c>
    </row>
    <row r="1763" spans="1:2" x14ac:dyDescent="0.25">
      <c r="A1763" s="1">
        <v>38545</v>
      </c>
      <c r="B1763">
        <v>4.6100000000000003</v>
      </c>
    </row>
    <row r="1764" spans="1:2" x14ac:dyDescent="0.25">
      <c r="A1764" s="1">
        <v>38546</v>
      </c>
      <c r="B1764">
        <v>4.5999999999999996</v>
      </c>
    </row>
    <row r="1765" spans="1:2" x14ac:dyDescent="0.25">
      <c r="A1765" s="1">
        <v>38547</v>
      </c>
      <c r="B1765">
        <v>4.62</v>
      </c>
    </row>
    <row r="1766" spans="1:2" x14ac:dyDescent="0.25">
      <c r="A1766" s="1">
        <v>38548</v>
      </c>
      <c r="B1766">
        <v>4.62</v>
      </c>
    </row>
    <row r="1767" spans="1:2" x14ac:dyDescent="0.25">
      <c r="A1767" s="1">
        <v>38551</v>
      </c>
      <c r="B1767">
        <v>4.62</v>
      </c>
    </row>
    <row r="1768" spans="1:2" x14ac:dyDescent="0.25">
      <c r="A1768" s="1">
        <v>38552</v>
      </c>
      <c r="B1768">
        <v>4.6100000000000003</v>
      </c>
    </row>
    <row r="1769" spans="1:2" x14ac:dyDescent="0.25">
      <c r="A1769" s="1">
        <v>38553</v>
      </c>
      <c r="B1769">
        <v>4.5999999999999996</v>
      </c>
    </row>
    <row r="1770" spans="1:2" x14ac:dyDescent="0.25">
      <c r="A1770" s="1">
        <v>38554</v>
      </c>
      <c r="B1770">
        <v>4.5999999999999996</v>
      </c>
    </row>
    <row r="1771" spans="1:2" x14ac:dyDescent="0.25">
      <c r="A1771" s="1">
        <v>38555</v>
      </c>
      <c r="B1771">
        <v>4.5999999999999996</v>
      </c>
    </row>
    <row r="1772" spans="1:2" x14ac:dyDescent="0.25">
      <c r="A1772" s="1">
        <v>38558</v>
      </c>
      <c r="B1772">
        <v>4.59</v>
      </c>
    </row>
    <row r="1773" spans="1:2" x14ac:dyDescent="0.25">
      <c r="A1773" s="1">
        <v>38559</v>
      </c>
      <c r="B1773">
        <v>4.58</v>
      </c>
    </row>
    <row r="1774" spans="1:2" x14ac:dyDescent="0.25">
      <c r="A1774" s="1">
        <v>38560</v>
      </c>
      <c r="B1774">
        <v>4.59</v>
      </c>
    </row>
    <row r="1775" spans="1:2" x14ac:dyDescent="0.25">
      <c r="A1775" s="1">
        <v>38561</v>
      </c>
      <c r="B1775">
        <v>4.59</v>
      </c>
    </row>
    <row r="1776" spans="1:2" x14ac:dyDescent="0.25">
      <c r="A1776" s="1">
        <v>38562</v>
      </c>
      <c r="B1776">
        <v>4.59</v>
      </c>
    </row>
    <row r="1777" spans="1:2" x14ac:dyDescent="0.25">
      <c r="A1777" s="1">
        <v>38565</v>
      </c>
      <c r="B1777">
        <v>4.6100000000000003</v>
      </c>
    </row>
    <row r="1778" spans="1:2" x14ac:dyDescent="0.25">
      <c r="A1778" s="1">
        <v>38566</v>
      </c>
      <c r="B1778">
        <v>4.5999999999999996</v>
      </c>
    </row>
    <row r="1779" spans="1:2" x14ac:dyDescent="0.25">
      <c r="A1779" s="1">
        <v>38567</v>
      </c>
      <c r="B1779">
        <v>4.6100000000000003</v>
      </c>
    </row>
    <row r="1780" spans="1:2" x14ac:dyDescent="0.25">
      <c r="A1780" s="1">
        <v>38568</v>
      </c>
      <c r="B1780">
        <v>4.6100000000000003</v>
      </c>
    </row>
    <row r="1781" spans="1:2" x14ac:dyDescent="0.25">
      <c r="A1781" s="1">
        <v>38569</v>
      </c>
      <c r="B1781">
        <v>4.5999999999999996</v>
      </c>
    </row>
    <row r="1782" spans="1:2" x14ac:dyDescent="0.25">
      <c r="A1782" s="1">
        <v>38572</v>
      </c>
      <c r="B1782">
        <v>4.59</v>
      </c>
    </row>
    <row r="1783" spans="1:2" x14ac:dyDescent="0.25">
      <c r="A1783" s="1">
        <v>38573</v>
      </c>
      <c r="B1783">
        <v>4.5999999999999996</v>
      </c>
    </row>
    <row r="1784" spans="1:2" x14ac:dyDescent="0.25">
      <c r="A1784" s="1">
        <v>38574</v>
      </c>
      <c r="B1784">
        <v>4.5999999999999996</v>
      </c>
    </row>
    <row r="1785" spans="1:2" x14ac:dyDescent="0.25">
      <c r="A1785" s="1">
        <v>38575</v>
      </c>
      <c r="B1785">
        <v>4.59</v>
      </c>
    </row>
    <row r="1786" spans="1:2" x14ac:dyDescent="0.25">
      <c r="A1786" s="1">
        <v>38576</v>
      </c>
      <c r="B1786">
        <v>4.59</v>
      </c>
    </row>
    <row r="1787" spans="1:2" x14ac:dyDescent="0.25">
      <c r="A1787" s="1">
        <v>38579</v>
      </c>
      <c r="B1787">
        <v>4.5999999999999996</v>
      </c>
    </row>
    <row r="1788" spans="1:2" x14ac:dyDescent="0.25">
      <c r="A1788" s="1">
        <v>38580</v>
      </c>
      <c r="B1788">
        <v>4.5999999999999996</v>
      </c>
    </row>
    <row r="1789" spans="1:2" x14ac:dyDescent="0.25">
      <c r="A1789" s="1">
        <v>38581</v>
      </c>
      <c r="B1789">
        <v>4.5999999999999996</v>
      </c>
    </row>
    <row r="1790" spans="1:2" x14ac:dyDescent="0.25">
      <c r="A1790" s="1">
        <v>38582</v>
      </c>
      <c r="B1790">
        <v>4.5999999999999996</v>
      </c>
    </row>
    <row r="1791" spans="1:2" x14ac:dyDescent="0.25">
      <c r="A1791" s="1">
        <v>38583</v>
      </c>
      <c r="B1791">
        <v>4.59</v>
      </c>
    </row>
    <row r="1792" spans="1:2" x14ac:dyDescent="0.25">
      <c r="A1792" s="1">
        <v>38586</v>
      </c>
      <c r="B1792">
        <v>4.59</v>
      </c>
    </row>
    <row r="1793" spans="1:2" x14ac:dyDescent="0.25">
      <c r="A1793" s="1">
        <v>38587</v>
      </c>
      <c r="B1793">
        <v>4.59</v>
      </c>
    </row>
    <row r="1794" spans="1:2" x14ac:dyDescent="0.25">
      <c r="A1794" s="1">
        <v>38588</v>
      </c>
      <c r="B1794">
        <v>4.58</v>
      </c>
    </row>
    <row r="1795" spans="1:2" x14ac:dyDescent="0.25">
      <c r="A1795" s="1">
        <v>38589</v>
      </c>
      <c r="B1795">
        <v>4.6399999999999997</v>
      </c>
    </row>
    <row r="1796" spans="1:2" x14ac:dyDescent="0.25">
      <c r="A1796" s="1">
        <v>38590</v>
      </c>
      <c r="B1796">
        <v>4.63</v>
      </c>
    </row>
    <row r="1797" spans="1:2" x14ac:dyDescent="0.25">
      <c r="A1797" s="1">
        <v>38593</v>
      </c>
      <c r="B1797">
        <v>4.63</v>
      </c>
    </row>
    <row r="1798" spans="1:2" x14ac:dyDescent="0.25">
      <c r="A1798" s="1">
        <v>38594</v>
      </c>
      <c r="B1798">
        <v>4.6399999999999997</v>
      </c>
    </row>
    <row r="1799" spans="1:2" x14ac:dyDescent="0.25">
      <c r="A1799" s="1">
        <v>38595</v>
      </c>
      <c r="B1799">
        <v>4.6500000000000004</v>
      </c>
    </row>
    <row r="1800" spans="1:2" x14ac:dyDescent="0.25">
      <c r="A1800" s="1">
        <v>38596</v>
      </c>
      <c r="B1800">
        <v>4.6900000000000004</v>
      </c>
    </row>
    <row r="1801" spans="1:2" x14ac:dyDescent="0.25">
      <c r="A1801" s="1">
        <v>38597</v>
      </c>
      <c r="B1801">
        <v>4.68</v>
      </c>
    </row>
    <row r="1802" spans="1:2" x14ac:dyDescent="0.25">
      <c r="A1802" s="1">
        <v>38601</v>
      </c>
      <c r="B1802">
        <v>4.66</v>
      </c>
    </row>
    <row r="1803" spans="1:2" x14ac:dyDescent="0.25">
      <c r="A1803" s="1">
        <v>38602</v>
      </c>
      <c r="B1803">
        <v>4.6500000000000004</v>
      </c>
    </row>
    <row r="1804" spans="1:2" x14ac:dyDescent="0.25">
      <c r="A1804" s="1">
        <v>38603</v>
      </c>
      <c r="B1804">
        <v>4.6500000000000004</v>
      </c>
    </row>
    <row r="1805" spans="1:2" x14ac:dyDescent="0.25">
      <c r="A1805" s="1">
        <v>38604</v>
      </c>
      <c r="B1805">
        <v>4.6500000000000004</v>
      </c>
    </row>
    <row r="1806" spans="1:2" x14ac:dyDescent="0.25">
      <c r="A1806" s="1">
        <v>38607</v>
      </c>
      <c r="B1806">
        <v>4.66</v>
      </c>
    </row>
    <row r="1807" spans="1:2" x14ac:dyDescent="0.25">
      <c r="A1807" s="1">
        <v>38608</v>
      </c>
      <c r="B1807">
        <v>4.66</v>
      </c>
    </row>
    <row r="1808" spans="1:2" x14ac:dyDescent="0.25">
      <c r="A1808" s="1">
        <v>38609</v>
      </c>
      <c r="B1808">
        <v>4.67</v>
      </c>
    </row>
    <row r="1809" spans="1:2" x14ac:dyDescent="0.25">
      <c r="A1809" s="1">
        <v>38610</v>
      </c>
      <c r="B1809">
        <v>4.68</v>
      </c>
    </row>
    <row r="1810" spans="1:2" x14ac:dyDescent="0.25">
      <c r="A1810" s="1">
        <v>38611</v>
      </c>
      <c r="B1810">
        <v>4.6900000000000004</v>
      </c>
    </row>
    <row r="1811" spans="1:2" x14ac:dyDescent="0.25">
      <c r="A1811" s="1">
        <v>38614</v>
      </c>
      <c r="B1811">
        <v>4.6900000000000004</v>
      </c>
    </row>
    <row r="1812" spans="1:2" x14ac:dyDescent="0.25">
      <c r="A1812" s="1">
        <v>38615</v>
      </c>
      <c r="B1812">
        <v>4.6900000000000004</v>
      </c>
    </row>
    <row r="1813" spans="1:2" x14ac:dyDescent="0.25">
      <c r="A1813" s="1">
        <v>38616</v>
      </c>
      <c r="B1813">
        <v>4.7</v>
      </c>
    </row>
    <row r="1814" spans="1:2" x14ac:dyDescent="0.25">
      <c r="A1814" s="1">
        <v>38617</v>
      </c>
      <c r="B1814">
        <v>4.71</v>
      </c>
    </row>
    <row r="1815" spans="1:2" x14ac:dyDescent="0.25">
      <c r="A1815" s="1">
        <v>38618</v>
      </c>
      <c r="B1815">
        <v>4.6900000000000004</v>
      </c>
    </row>
    <row r="1816" spans="1:2" x14ac:dyDescent="0.25">
      <c r="A1816" s="1">
        <v>38621</v>
      </c>
      <c r="B1816">
        <v>4.68</v>
      </c>
    </row>
    <row r="1817" spans="1:2" x14ac:dyDescent="0.25">
      <c r="A1817" s="1">
        <v>38622</v>
      </c>
      <c r="B1817">
        <v>4.67</v>
      </c>
    </row>
    <row r="1818" spans="1:2" x14ac:dyDescent="0.25">
      <c r="A1818" s="1">
        <v>38623</v>
      </c>
      <c r="B1818">
        <v>4.67</v>
      </c>
    </row>
    <row r="1819" spans="1:2" x14ac:dyDescent="0.25">
      <c r="A1819" s="1">
        <v>38624</v>
      </c>
      <c r="B1819">
        <v>4.6900000000000004</v>
      </c>
    </row>
    <row r="1820" spans="1:2" x14ac:dyDescent="0.25">
      <c r="A1820" s="1">
        <v>38625</v>
      </c>
      <c r="B1820">
        <v>4.6900000000000004</v>
      </c>
    </row>
    <row r="1821" spans="1:2" x14ac:dyDescent="0.25">
      <c r="A1821" s="1">
        <v>38628</v>
      </c>
      <c r="B1821">
        <v>4.68</v>
      </c>
    </row>
    <row r="1822" spans="1:2" x14ac:dyDescent="0.25">
      <c r="A1822" s="1">
        <v>38629</v>
      </c>
      <c r="B1822">
        <v>4.68</v>
      </c>
    </row>
    <row r="1823" spans="1:2" x14ac:dyDescent="0.25">
      <c r="A1823" s="1">
        <v>38630</v>
      </c>
      <c r="B1823">
        <v>4.68</v>
      </c>
    </row>
    <row r="1824" spans="1:2" x14ac:dyDescent="0.25">
      <c r="A1824" s="1">
        <v>38631</v>
      </c>
      <c r="B1824">
        <v>4.7</v>
      </c>
    </row>
    <row r="1825" spans="1:2" x14ac:dyDescent="0.25">
      <c r="A1825" s="1">
        <v>38632</v>
      </c>
      <c r="B1825">
        <v>4.71</v>
      </c>
    </row>
    <row r="1826" spans="1:2" x14ac:dyDescent="0.25">
      <c r="A1826" s="1">
        <v>38636</v>
      </c>
      <c r="B1826">
        <v>4.7</v>
      </c>
    </row>
    <row r="1827" spans="1:2" x14ac:dyDescent="0.25">
      <c r="A1827" s="1">
        <v>38637</v>
      </c>
      <c r="B1827">
        <v>4.7</v>
      </c>
    </row>
    <row r="1828" spans="1:2" x14ac:dyDescent="0.25">
      <c r="A1828" s="1">
        <v>38638</v>
      </c>
      <c r="B1828">
        <v>4.71</v>
      </c>
    </row>
    <row r="1829" spans="1:2" x14ac:dyDescent="0.25">
      <c r="A1829" s="1">
        <v>38639</v>
      </c>
      <c r="B1829">
        <v>4.71</v>
      </c>
    </row>
    <row r="1830" spans="1:2" x14ac:dyDescent="0.25">
      <c r="A1830" s="1">
        <v>38642</v>
      </c>
      <c r="B1830">
        <v>4.71</v>
      </c>
    </row>
    <row r="1831" spans="1:2" x14ac:dyDescent="0.25">
      <c r="A1831" s="1">
        <v>38643</v>
      </c>
      <c r="B1831">
        <v>4.71</v>
      </c>
    </row>
    <row r="1832" spans="1:2" x14ac:dyDescent="0.25">
      <c r="A1832" s="1">
        <v>38644</v>
      </c>
      <c r="B1832">
        <v>4.71</v>
      </c>
    </row>
    <row r="1833" spans="1:2" x14ac:dyDescent="0.25">
      <c r="A1833" s="1">
        <v>38645</v>
      </c>
      <c r="B1833">
        <v>4.71</v>
      </c>
    </row>
    <row r="1834" spans="1:2" x14ac:dyDescent="0.25">
      <c r="A1834" s="1">
        <v>38646</v>
      </c>
      <c r="B1834">
        <v>4.71</v>
      </c>
    </row>
    <row r="1835" spans="1:2" x14ac:dyDescent="0.25">
      <c r="A1835" s="1">
        <v>38649</v>
      </c>
      <c r="B1835">
        <v>4.7</v>
      </c>
    </row>
    <row r="1836" spans="1:2" x14ac:dyDescent="0.25">
      <c r="A1836" s="1">
        <v>38650</v>
      </c>
      <c r="B1836">
        <v>4.6900000000000004</v>
      </c>
    </row>
    <row r="1837" spans="1:2" x14ac:dyDescent="0.25">
      <c r="A1837" s="1">
        <v>38651</v>
      </c>
      <c r="B1837">
        <v>4.6900000000000004</v>
      </c>
    </row>
    <row r="1838" spans="1:2" x14ac:dyDescent="0.25">
      <c r="A1838" s="1">
        <v>38652</v>
      </c>
      <c r="B1838">
        <v>4.6900000000000004</v>
      </c>
    </row>
    <row r="1839" spans="1:2" x14ac:dyDescent="0.25">
      <c r="A1839" s="1">
        <v>38653</v>
      </c>
      <c r="B1839">
        <v>4.6900000000000004</v>
      </c>
    </row>
    <row r="1840" spans="1:2" x14ac:dyDescent="0.25">
      <c r="A1840" s="1">
        <v>38656</v>
      </c>
      <c r="B1840">
        <v>4.7</v>
      </c>
    </row>
    <row r="1841" spans="1:2" x14ac:dyDescent="0.25">
      <c r="A1841" s="1">
        <v>38657</v>
      </c>
      <c r="B1841">
        <v>4.7</v>
      </c>
    </row>
    <row r="1842" spans="1:2" x14ac:dyDescent="0.25">
      <c r="A1842" s="1">
        <v>38658</v>
      </c>
      <c r="B1842">
        <v>4.7</v>
      </c>
    </row>
    <row r="1843" spans="1:2" x14ac:dyDescent="0.25">
      <c r="A1843" s="1">
        <v>38659</v>
      </c>
      <c r="B1843">
        <v>4.7</v>
      </c>
    </row>
    <row r="1844" spans="1:2" x14ac:dyDescent="0.25">
      <c r="A1844" s="1">
        <v>38660</v>
      </c>
      <c r="B1844">
        <v>4.7</v>
      </c>
    </row>
    <row r="1845" spans="1:2" x14ac:dyDescent="0.25">
      <c r="A1845" s="1">
        <v>38663</v>
      </c>
      <c r="B1845">
        <v>4.6900000000000004</v>
      </c>
    </row>
    <row r="1846" spans="1:2" x14ac:dyDescent="0.25">
      <c r="A1846" s="1">
        <v>38664</v>
      </c>
      <c r="B1846">
        <v>4.68</v>
      </c>
    </row>
    <row r="1847" spans="1:2" x14ac:dyDescent="0.25">
      <c r="A1847" s="1">
        <v>38665</v>
      </c>
      <c r="B1847">
        <v>4.68</v>
      </c>
    </row>
    <row r="1848" spans="1:2" x14ac:dyDescent="0.25">
      <c r="A1848" s="1">
        <v>38666</v>
      </c>
      <c r="B1848">
        <v>4.68</v>
      </c>
    </row>
    <row r="1849" spans="1:2" x14ac:dyDescent="0.25">
      <c r="A1849" s="1">
        <v>38670</v>
      </c>
      <c r="B1849">
        <v>4.67</v>
      </c>
    </row>
    <row r="1850" spans="1:2" x14ac:dyDescent="0.25">
      <c r="A1850" s="1">
        <v>38671</v>
      </c>
      <c r="B1850">
        <v>4.68</v>
      </c>
    </row>
    <row r="1851" spans="1:2" x14ac:dyDescent="0.25">
      <c r="A1851" s="1">
        <v>38672</v>
      </c>
      <c r="B1851">
        <v>4.67</v>
      </c>
    </row>
    <row r="1852" spans="1:2" x14ac:dyDescent="0.25">
      <c r="A1852" s="1">
        <v>38673</v>
      </c>
      <c r="B1852">
        <v>4.6900000000000004</v>
      </c>
    </row>
    <row r="1853" spans="1:2" x14ac:dyDescent="0.25">
      <c r="A1853" s="1">
        <v>38674</v>
      </c>
      <c r="B1853">
        <v>4.68</v>
      </c>
    </row>
    <row r="1854" spans="1:2" x14ac:dyDescent="0.25">
      <c r="A1854" s="1">
        <v>38677</v>
      </c>
      <c r="B1854">
        <v>4.6399999999999997</v>
      </c>
    </row>
    <row r="1855" spans="1:2" x14ac:dyDescent="0.25">
      <c r="A1855" s="1">
        <v>38678</v>
      </c>
      <c r="B1855">
        <v>4.6399999999999997</v>
      </c>
    </row>
    <row r="1856" spans="1:2" x14ac:dyDescent="0.25">
      <c r="A1856" s="1">
        <v>38679</v>
      </c>
      <c r="B1856">
        <v>4.6399999999999997</v>
      </c>
    </row>
    <row r="1857" spans="1:2" x14ac:dyDescent="0.25">
      <c r="A1857" s="1">
        <v>38681</v>
      </c>
      <c r="B1857">
        <v>4.63</v>
      </c>
    </row>
    <row r="1858" spans="1:2" x14ac:dyDescent="0.25">
      <c r="A1858" s="1">
        <v>38684</v>
      </c>
      <c r="B1858">
        <v>4.63</v>
      </c>
    </row>
    <row r="1859" spans="1:2" x14ac:dyDescent="0.25">
      <c r="A1859" s="1">
        <v>38685</v>
      </c>
      <c r="B1859">
        <v>4.6100000000000003</v>
      </c>
    </row>
    <row r="1860" spans="1:2" x14ac:dyDescent="0.25">
      <c r="A1860" s="1">
        <v>38686</v>
      </c>
      <c r="B1860">
        <v>4.6399999999999997</v>
      </c>
    </row>
    <row r="1861" spans="1:2" x14ac:dyDescent="0.25">
      <c r="A1861" s="1">
        <v>38687</v>
      </c>
      <c r="B1861">
        <v>4.63</v>
      </c>
    </row>
    <row r="1862" spans="1:2" x14ac:dyDescent="0.25">
      <c r="A1862" s="1">
        <v>38688</v>
      </c>
      <c r="B1862">
        <v>4.6399999999999997</v>
      </c>
    </row>
    <row r="1863" spans="1:2" x14ac:dyDescent="0.25">
      <c r="A1863" s="1">
        <v>38691</v>
      </c>
      <c r="B1863">
        <v>4.63</v>
      </c>
    </row>
    <row r="1864" spans="1:2" x14ac:dyDescent="0.25">
      <c r="A1864" s="1">
        <v>38692</v>
      </c>
      <c r="B1864">
        <v>4.63</v>
      </c>
    </row>
    <row r="1865" spans="1:2" x14ac:dyDescent="0.25">
      <c r="A1865" s="1">
        <v>38693</v>
      </c>
      <c r="B1865">
        <v>4.63</v>
      </c>
    </row>
    <row r="1866" spans="1:2" x14ac:dyDescent="0.25">
      <c r="A1866" s="1">
        <v>38694</v>
      </c>
      <c r="B1866">
        <v>4.6399999999999997</v>
      </c>
    </row>
    <row r="1867" spans="1:2" x14ac:dyDescent="0.25">
      <c r="A1867" s="1">
        <v>38695</v>
      </c>
      <c r="B1867">
        <v>4.63</v>
      </c>
    </row>
    <row r="1868" spans="1:2" x14ac:dyDescent="0.25">
      <c r="A1868" s="1">
        <v>38698</v>
      </c>
      <c r="B1868">
        <v>4.63</v>
      </c>
    </row>
    <row r="1869" spans="1:2" x14ac:dyDescent="0.25">
      <c r="A1869" s="1">
        <v>38699</v>
      </c>
      <c r="B1869">
        <v>4.62</v>
      </c>
    </row>
    <row r="1870" spans="1:2" x14ac:dyDescent="0.25">
      <c r="A1870" s="1">
        <v>38700</v>
      </c>
      <c r="B1870">
        <v>4.6399999999999997</v>
      </c>
    </row>
    <row r="1871" spans="1:2" x14ac:dyDescent="0.25">
      <c r="A1871" s="1">
        <v>38701</v>
      </c>
      <c r="B1871">
        <v>4.6399999999999997</v>
      </c>
    </row>
    <row r="1872" spans="1:2" x14ac:dyDescent="0.25">
      <c r="A1872" s="1">
        <v>38702</v>
      </c>
      <c r="B1872">
        <v>4.6399999999999997</v>
      </c>
    </row>
    <row r="1873" spans="1:2" x14ac:dyDescent="0.25">
      <c r="A1873" s="1">
        <v>38705</v>
      </c>
      <c r="B1873">
        <v>4.63</v>
      </c>
    </row>
    <row r="1874" spans="1:2" x14ac:dyDescent="0.25">
      <c r="A1874" s="1">
        <v>38706</v>
      </c>
      <c r="B1874">
        <v>4.55</v>
      </c>
    </row>
    <row r="1875" spans="1:2" x14ac:dyDescent="0.25">
      <c r="A1875" s="1">
        <v>38707</v>
      </c>
      <c r="B1875">
        <v>4.55</v>
      </c>
    </row>
    <row r="1876" spans="1:2" x14ac:dyDescent="0.25">
      <c r="A1876" s="1">
        <v>38708</v>
      </c>
      <c r="B1876">
        <v>4.5599999999999996</v>
      </c>
    </row>
    <row r="1877" spans="1:2" x14ac:dyDescent="0.25">
      <c r="A1877" s="1">
        <v>38709</v>
      </c>
      <c r="B1877">
        <v>4.55</v>
      </c>
    </row>
    <row r="1878" spans="1:2" x14ac:dyDescent="0.25">
      <c r="A1878" s="1">
        <v>38713</v>
      </c>
      <c r="B1878">
        <v>4.54</v>
      </c>
    </row>
    <row r="1879" spans="1:2" x14ac:dyDescent="0.25">
      <c r="A1879" s="1">
        <v>38714</v>
      </c>
      <c r="B1879">
        <v>4.53</v>
      </c>
    </row>
    <row r="1880" spans="1:2" x14ac:dyDescent="0.25">
      <c r="A1880" s="1">
        <v>38715</v>
      </c>
      <c r="B1880">
        <v>4.53</v>
      </c>
    </row>
    <row r="1881" spans="1:2" x14ac:dyDescent="0.25">
      <c r="A1881" s="1">
        <v>38716</v>
      </c>
      <c r="B1881">
        <v>4.53</v>
      </c>
    </row>
    <row r="1882" spans="1:2" x14ac:dyDescent="0.25">
      <c r="A1882" s="1">
        <v>38720</v>
      </c>
      <c r="B1882">
        <v>4.5599999999999996</v>
      </c>
    </row>
    <row r="1883" spans="1:2" x14ac:dyDescent="0.25">
      <c r="A1883" s="1">
        <v>38721</v>
      </c>
      <c r="B1883">
        <v>4.5599999999999996</v>
      </c>
    </row>
    <row r="1884" spans="1:2" x14ac:dyDescent="0.25">
      <c r="A1884" s="1">
        <v>38722</v>
      </c>
      <c r="B1884">
        <v>4.5599999999999996</v>
      </c>
    </row>
    <row r="1885" spans="1:2" x14ac:dyDescent="0.25">
      <c r="A1885" s="1">
        <v>38723</v>
      </c>
      <c r="B1885">
        <v>4.55</v>
      </c>
    </row>
    <row r="1886" spans="1:2" x14ac:dyDescent="0.25">
      <c r="A1886" s="1">
        <v>38726</v>
      </c>
      <c r="B1886">
        <v>4.54</v>
      </c>
    </row>
    <row r="1887" spans="1:2" x14ac:dyDescent="0.25">
      <c r="A1887" s="1">
        <v>38727</v>
      </c>
      <c r="B1887">
        <v>4.55</v>
      </c>
    </row>
    <row r="1888" spans="1:2" x14ac:dyDescent="0.25">
      <c r="A1888" s="1">
        <v>38728</v>
      </c>
      <c r="B1888">
        <v>4.5599999999999996</v>
      </c>
    </row>
    <row r="1889" spans="1:2" x14ac:dyDescent="0.25">
      <c r="A1889" s="1">
        <v>38729</v>
      </c>
      <c r="B1889">
        <v>4.57</v>
      </c>
    </row>
    <row r="1890" spans="1:2" x14ac:dyDescent="0.25">
      <c r="A1890" s="1">
        <v>38730</v>
      </c>
      <c r="B1890">
        <v>4.57</v>
      </c>
    </row>
    <row r="1891" spans="1:2" x14ac:dyDescent="0.25">
      <c r="A1891" s="1">
        <v>38734</v>
      </c>
      <c r="B1891">
        <v>4.62</v>
      </c>
    </row>
    <row r="1892" spans="1:2" x14ac:dyDescent="0.25">
      <c r="A1892" s="1">
        <v>38735</v>
      </c>
      <c r="B1892">
        <v>4.62</v>
      </c>
    </row>
    <row r="1893" spans="1:2" x14ac:dyDescent="0.25">
      <c r="A1893" s="1">
        <v>38736</v>
      </c>
      <c r="B1893">
        <v>4.6100000000000003</v>
      </c>
    </row>
    <row r="1894" spans="1:2" x14ac:dyDescent="0.25">
      <c r="A1894" s="1">
        <v>38737</v>
      </c>
      <c r="B1894">
        <v>4.6100000000000003</v>
      </c>
    </row>
    <row r="1895" spans="1:2" x14ac:dyDescent="0.25">
      <c r="A1895" s="1">
        <v>38740</v>
      </c>
      <c r="B1895">
        <v>4.63</v>
      </c>
    </row>
    <row r="1896" spans="1:2" x14ac:dyDescent="0.25">
      <c r="A1896" s="1">
        <v>38741</v>
      </c>
      <c r="B1896">
        <v>4.63</v>
      </c>
    </row>
    <row r="1897" spans="1:2" x14ac:dyDescent="0.25">
      <c r="A1897" s="1">
        <v>38742</v>
      </c>
      <c r="B1897">
        <v>4.62</v>
      </c>
    </row>
    <row r="1898" spans="1:2" x14ac:dyDescent="0.25">
      <c r="A1898" s="1">
        <v>38743</v>
      </c>
      <c r="B1898">
        <v>4.6100000000000003</v>
      </c>
    </row>
    <row r="1899" spans="1:2" x14ac:dyDescent="0.25">
      <c r="A1899" s="1">
        <v>38744</v>
      </c>
      <c r="B1899">
        <v>4.62</v>
      </c>
    </row>
    <row r="1900" spans="1:2" x14ac:dyDescent="0.25">
      <c r="A1900" s="1">
        <v>38747</v>
      </c>
      <c r="B1900">
        <v>4.6100000000000003</v>
      </c>
    </row>
    <row r="1901" spans="1:2" x14ac:dyDescent="0.25">
      <c r="A1901" s="1">
        <v>38748</v>
      </c>
      <c r="B1901">
        <v>4.6399999999999997</v>
      </c>
    </row>
    <row r="1902" spans="1:2" x14ac:dyDescent="0.25">
      <c r="A1902" s="1">
        <v>38749</v>
      </c>
      <c r="B1902">
        <v>4.6399999999999997</v>
      </c>
    </row>
    <row r="1903" spans="1:2" x14ac:dyDescent="0.25">
      <c r="A1903" s="1">
        <v>38750</v>
      </c>
      <c r="B1903">
        <v>4.6399999999999997</v>
      </c>
    </row>
    <row r="1904" spans="1:2" x14ac:dyDescent="0.25">
      <c r="A1904" s="1">
        <v>38751</v>
      </c>
      <c r="B1904">
        <v>4.6399999999999997</v>
      </c>
    </row>
    <row r="1905" spans="1:2" x14ac:dyDescent="0.25">
      <c r="A1905" s="1">
        <v>38754</v>
      </c>
      <c r="B1905">
        <v>4.6399999999999997</v>
      </c>
    </row>
    <row r="1906" spans="1:2" x14ac:dyDescent="0.25">
      <c r="A1906" s="1">
        <v>38755</v>
      </c>
      <c r="B1906">
        <v>4.6399999999999997</v>
      </c>
    </row>
    <row r="1907" spans="1:2" x14ac:dyDescent="0.25">
      <c r="A1907" s="1">
        <v>38756</v>
      </c>
      <c r="B1907">
        <v>4.63</v>
      </c>
    </row>
    <row r="1908" spans="1:2" x14ac:dyDescent="0.25">
      <c r="A1908" s="1">
        <v>38757</v>
      </c>
      <c r="B1908">
        <v>4.62</v>
      </c>
    </row>
    <row r="1909" spans="1:2" x14ac:dyDescent="0.25">
      <c r="A1909" s="1">
        <v>38758</v>
      </c>
      <c r="B1909">
        <v>4.6100000000000003</v>
      </c>
    </row>
    <row r="1910" spans="1:2" x14ac:dyDescent="0.25">
      <c r="A1910" s="1">
        <v>38761</v>
      </c>
      <c r="B1910">
        <v>4.5999999999999996</v>
      </c>
    </row>
    <row r="1911" spans="1:2" x14ac:dyDescent="0.25">
      <c r="A1911" s="1">
        <v>38762</v>
      </c>
      <c r="B1911">
        <v>4.62</v>
      </c>
    </row>
    <row r="1912" spans="1:2" x14ac:dyDescent="0.25">
      <c r="A1912" s="1">
        <v>38763</v>
      </c>
      <c r="B1912">
        <v>4.62</v>
      </c>
    </row>
    <row r="1913" spans="1:2" x14ac:dyDescent="0.25">
      <c r="A1913" s="1">
        <v>38764</v>
      </c>
      <c r="B1913">
        <v>4.62</v>
      </c>
    </row>
    <row r="1914" spans="1:2" x14ac:dyDescent="0.25">
      <c r="A1914" s="1">
        <v>38765</v>
      </c>
      <c r="B1914">
        <v>4.5999999999999996</v>
      </c>
    </row>
    <row r="1915" spans="1:2" x14ac:dyDescent="0.25">
      <c r="A1915" s="1">
        <v>38769</v>
      </c>
      <c r="B1915">
        <v>4.59</v>
      </c>
    </row>
    <row r="1916" spans="1:2" x14ac:dyDescent="0.25">
      <c r="A1916" s="1">
        <v>38770</v>
      </c>
      <c r="B1916">
        <v>4.58</v>
      </c>
    </row>
    <row r="1917" spans="1:2" x14ac:dyDescent="0.25">
      <c r="A1917" s="1">
        <v>38771</v>
      </c>
      <c r="B1917">
        <v>4.57</v>
      </c>
    </row>
    <row r="1918" spans="1:2" x14ac:dyDescent="0.25">
      <c r="A1918" s="1">
        <v>38772</v>
      </c>
      <c r="B1918">
        <v>4.5599999999999996</v>
      </c>
    </row>
    <row r="1919" spans="1:2" x14ac:dyDescent="0.25">
      <c r="A1919" s="1">
        <v>38775</v>
      </c>
      <c r="B1919">
        <v>4.5599999999999996</v>
      </c>
    </row>
    <row r="1920" spans="1:2" x14ac:dyDescent="0.25">
      <c r="A1920" s="1">
        <v>38776</v>
      </c>
      <c r="B1920">
        <v>4.57</v>
      </c>
    </row>
    <row r="1921" spans="1:2" x14ac:dyDescent="0.25">
      <c r="A1921" s="1">
        <v>38777</v>
      </c>
      <c r="B1921">
        <v>4.57</v>
      </c>
    </row>
    <row r="1922" spans="1:2" x14ac:dyDescent="0.25">
      <c r="A1922" s="1">
        <v>38778</v>
      </c>
      <c r="B1922">
        <v>4.57</v>
      </c>
    </row>
    <row r="1923" spans="1:2" x14ac:dyDescent="0.25">
      <c r="A1923" s="1">
        <v>38779</v>
      </c>
      <c r="B1923">
        <v>4.47</v>
      </c>
    </row>
    <row r="1924" spans="1:2" x14ac:dyDescent="0.25">
      <c r="A1924" s="1">
        <v>38782</v>
      </c>
      <c r="B1924">
        <v>4.47</v>
      </c>
    </row>
    <row r="1925" spans="1:2" x14ac:dyDescent="0.25">
      <c r="A1925" s="1">
        <v>38783</v>
      </c>
      <c r="B1925">
        <v>4.4800000000000004</v>
      </c>
    </row>
    <row r="1926" spans="1:2" x14ac:dyDescent="0.25">
      <c r="A1926" s="1">
        <v>38784</v>
      </c>
      <c r="B1926">
        <v>4.49</v>
      </c>
    </row>
    <row r="1927" spans="1:2" x14ac:dyDescent="0.25">
      <c r="A1927" s="1">
        <v>38785</v>
      </c>
      <c r="B1927">
        <v>4.49</v>
      </c>
    </row>
    <row r="1928" spans="1:2" x14ac:dyDescent="0.25">
      <c r="A1928" s="1">
        <v>38786</v>
      </c>
      <c r="B1928">
        <v>4.5</v>
      </c>
    </row>
    <row r="1929" spans="1:2" x14ac:dyDescent="0.25">
      <c r="A1929" s="1">
        <v>38789</v>
      </c>
      <c r="B1929">
        <v>4.49</v>
      </c>
    </row>
    <row r="1930" spans="1:2" x14ac:dyDescent="0.25">
      <c r="A1930" s="1">
        <v>38790</v>
      </c>
      <c r="B1930">
        <v>4.51</v>
      </c>
    </row>
    <row r="1931" spans="1:2" x14ac:dyDescent="0.25">
      <c r="A1931" s="1">
        <v>38791</v>
      </c>
      <c r="B1931">
        <v>4.51</v>
      </c>
    </row>
    <row r="1932" spans="1:2" x14ac:dyDescent="0.25">
      <c r="A1932" s="1">
        <v>38792</v>
      </c>
      <c r="B1932">
        <v>4.51</v>
      </c>
    </row>
    <row r="1933" spans="1:2" x14ac:dyDescent="0.25">
      <c r="A1933" s="1">
        <v>38793</v>
      </c>
      <c r="B1933">
        <v>4.5</v>
      </c>
    </row>
    <row r="1934" spans="1:2" x14ac:dyDescent="0.25">
      <c r="A1934" s="1">
        <v>38796</v>
      </c>
      <c r="B1934">
        <v>4.49</v>
      </c>
    </row>
    <row r="1935" spans="1:2" x14ac:dyDescent="0.25">
      <c r="A1935" s="1">
        <v>38797</v>
      </c>
      <c r="B1935">
        <v>4.4800000000000004</v>
      </c>
    </row>
    <row r="1936" spans="1:2" x14ac:dyDescent="0.25">
      <c r="A1936" s="1">
        <v>38798</v>
      </c>
      <c r="B1936">
        <v>4.47</v>
      </c>
    </row>
    <row r="1937" spans="1:2" x14ac:dyDescent="0.25">
      <c r="A1937" s="1">
        <v>38799</v>
      </c>
      <c r="B1937">
        <v>4.47</v>
      </c>
    </row>
    <row r="1938" spans="1:2" x14ac:dyDescent="0.25">
      <c r="A1938" s="1">
        <v>38800</v>
      </c>
      <c r="B1938">
        <v>4.47</v>
      </c>
    </row>
    <row r="1939" spans="1:2" x14ac:dyDescent="0.25">
      <c r="A1939" s="1">
        <v>38803</v>
      </c>
      <c r="B1939">
        <v>4.46</v>
      </c>
    </row>
    <row r="1940" spans="1:2" x14ac:dyDescent="0.25">
      <c r="A1940" s="1">
        <v>38804</v>
      </c>
      <c r="B1940">
        <v>4.45</v>
      </c>
    </row>
    <row r="1941" spans="1:2" x14ac:dyDescent="0.25">
      <c r="A1941" s="1">
        <v>38805</v>
      </c>
      <c r="B1941">
        <v>4.46</v>
      </c>
    </row>
    <row r="1942" spans="1:2" x14ac:dyDescent="0.25">
      <c r="A1942" s="1">
        <v>38806</v>
      </c>
      <c r="B1942">
        <v>4.4800000000000004</v>
      </c>
    </row>
    <row r="1943" spans="1:2" x14ac:dyDescent="0.25">
      <c r="A1943" s="1">
        <v>38807</v>
      </c>
      <c r="B1943">
        <v>4.49</v>
      </c>
    </row>
    <row r="1944" spans="1:2" x14ac:dyDescent="0.25">
      <c r="A1944" s="1">
        <v>38810</v>
      </c>
      <c r="B1944">
        <v>4.5</v>
      </c>
    </row>
    <row r="1945" spans="1:2" x14ac:dyDescent="0.25">
      <c r="A1945" s="1">
        <v>38811</v>
      </c>
      <c r="B1945">
        <v>4.5</v>
      </c>
    </row>
    <row r="1946" spans="1:2" x14ac:dyDescent="0.25">
      <c r="A1946" s="1">
        <v>38812</v>
      </c>
      <c r="B1946">
        <v>4.49</v>
      </c>
    </row>
    <row r="1947" spans="1:2" x14ac:dyDescent="0.25">
      <c r="A1947" s="1">
        <v>38813</v>
      </c>
      <c r="B1947">
        <v>4.49</v>
      </c>
    </row>
    <row r="1948" spans="1:2" x14ac:dyDescent="0.25">
      <c r="A1948" s="1">
        <v>38814</v>
      </c>
      <c r="B1948">
        <v>4.49</v>
      </c>
    </row>
    <row r="1949" spans="1:2" x14ac:dyDescent="0.25">
      <c r="A1949" s="1">
        <v>38817</v>
      </c>
      <c r="B1949">
        <v>4.49</v>
      </c>
    </row>
    <row r="1950" spans="1:2" x14ac:dyDescent="0.25">
      <c r="A1950" s="1">
        <v>38818</v>
      </c>
      <c r="B1950">
        <v>4.49</v>
      </c>
    </row>
    <row r="1951" spans="1:2" x14ac:dyDescent="0.25">
      <c r="A1951" s="1">
        <v>38819</v>
      </c>
      <c r="B1951">
        <v>4.49</v>
      </c>
    </row>
    <row r="1952" spans="1:2" x14ac:dyDescent="0.25">
      <c r="A1952" s="1">
        <v>38820</v>
      </c>
      <c r="B1952">
        <v>4.5</v>
      </c>
    </row>
    <row r="1953" spans="1:2" x14ac:dyDescent="0.25">
      <c r="A1953" s="1">
        <v>38824</v>
      </c>
      <c r="B1953">
        <v>4.5</v>
      </c>
    </row>
    <row r="1954" spans="1:2" x14ac:dyDescent="0.25">
      <c r="A1954" s="1">
        <v>38825</v>
      </c>
      <c r="B1954">
        <v>4.5</v>
      </c>
    </row>
    <row r="1955" spans="1:2" x14ac:dyDescent="0.25">
      <c r="A1955" s="1">
        <v>38826</v>
      </c>
      <c r="B1955">
        <v>4.51</v>
      </c>
    </row>
    <row r="1956" spans="1:2" x14ac:dyDescent="0.25">
      <c r="A1956" s="1">
        <v>38827</v>
      </c>
      <c r="B1956">
        <v>4.5</v>
      </c>
    </row>
    <row r="1957" spans="1:2" x14ac:dyDescent="0.25">
      <c r="A1957" s="1">
        <v>38828</v>
      </c>
      <c r="B1957">
        <v>4.5</v>
      </c>
    </row>
    <row r="1958" spans="1:2" x14ac:dyDescent="0.25">
      <c r="A1958" s="1">
        <v>38831</v>
      </c>
      <c r="B1958">
        <v>4.49</v>
      </c>
    </row>
    <row r="1959" spans="1:2" x14ac:dyDescent="0.25">
      <c r="A1959" s="1">
        <v>38832</v>
      </c>
      <c r="B1959">
        <v>4.49</v>
      </c>
    </row>
    <row r="1960" spans="1:2" x14ac:dyDescent="0.25">
      <c r="A1960" s="1">
        <v>38833</v>
      </c>
      <c r="B1960">
        <v>4.49</v>
      </c>
    </row>
    <row r="1961" spans="1:2" x14ac:dyDescent="0.25">
      <c r="A1961" s="1">
        <v>38834</v>
      </c>
      <c r="B1961">
        <v>4.5199999999999996</v>
      </c>
    </row>
    <row r="1962" spans="1:2" x14ac:dyDescent="0.25">
      <c r="A1962" s="1">
        <v>38835</v>
      </c>
      <c r="B1962">
        <v>4.53</v>
      </c>
    </row>
    <row r="1963" spans="1:2" x14ac:dyDescent="0.25">
      <c r="A1963" s="1">
        <v>38838</v>
      </c>
      <c r="B1963">
        <v>4.53</v>
      </c>
    </row>
    <row r="1964" spans="1:2" x14ac:dyDescent="0.25">
      <c r="A1964" s="1">
        <v>38839</v>
      </c>
      <c r="B1964">
        <v>4.54</v>
      </c>
    </row>
    <row r="1965" spans="1:2" x14ac:dyDescent="0.25">
      <c r="A1965" s="1">
        <v>38840</v>
      </c>
      <c r="B1965">
        <v>4.54</v>
      </c>
    </row>
    <row r="1966" spans="1:2" x14ac:dyDescent="0.25">
      <c r="A1966" s="1">
        <v>38841</v>
      </c>
      <c r="B1966">
        <v>4.53</v>
      </c>
    </row>
    <row r="1967" spans="1:2" x14ac:dyDescent="0.25">
      <c r="A1967" s="1">
        <v>38842</v>
      </c>
      <c r="B1967">
        <v>4.53</v>
      </c>
    </row>
    <row r="1968" spans="1:2" x14ac:dyDescent="0.25">
      <c r="A1968" s="1">
        <v>38845</v>
      </c>
      <c r="B1968">
        <v>4.5199999999999996</v>
      </c>
    </row>
    <row r="1969" spans="1:2" x14ac:dyDescent="0.25">
      <c r="A1969" s="1">
        <v>38846</v>
      </c>
      <c r="B1969">
        <v>4.5199999999999996</v>
      </c>
    </row>
    <row r="1970" spans="1:2" x14ac:dyDescent="0.25">
      <c r="A1970" s="1">
        <v>38847</v>
      </c>
      <c r="B1970">
        <v>4.51</v>
      </c>
    </row>
    <row r="1971" spans="1:2" x14ac:dyDescent="0.25">
      <c r="A1971" s="1">
        <v>38848</v>
      </c>
      <c r="B1971">
        <v>4.51</v>
      </c>
    </row>
    <row r="1972" spans="1:2" x14ac:dyDescent="0.25">
      <c r="A1972" s="1">
        <v>38849</v>
      </c>
      <c r="B1972">
        <v>4.5199999999999996</v>
      </c>
    </row>
    <row r="1973" spans="1:2" x14ac:dyDescent="0.25">
      <c r="A1973" s="1">
        <v>38852</v>
      </c>
      <c r="B1973">
        <v>4.54</v>
      </c>
    </row>
    <row r="1974" spans="1:2" x14ac:dyDescent="0.25">
      <c r="A1974" s="1">
        <v>38853</v>
      </c>
      <c r="B1974">
        <v>4.54</v>
      </c>
    </row>
    <row r="1975" spans="1:2" x14ac:dyDescent="0.25">
      <c r="A1975" s="1">
        <v>38854</v>
      </c>
      <c r="B1975">
        <v>4.55</v>
      </c>
    </row>
    <row r="1976" spans="1:2" x14ac:dyDescent="0.25">
      <c r="A1976" s="1">
        <v>38855</v>
      </c>
      <c r="B1976">
        <v>4.55</v>
      </c>
    </row>
    <row r="1977" spans="1:2" x14ac:dyDescent="0.25">
      <c r="A1977" s="1">
        <v>38856</v>
      </c>
      <c r="B1977">
        <v>4.55</v>
      </c>
    </row>
    <row r="1978" spans="1:2" x14ac:dyDescent="0.25">
      <c r="A1978" s="1">
        <v>38859</v>
      </c>
      <c r="B1978">
        <v>4.55</v>
      </c>
    </row>
    <row r="1979" spans="1:2" x14ac:dyDescent="0.25">
      <c r="A1979" s="1">
        <v>38860</v>
      </c>
      <c r="B1979">
        <v>4.55</v>
      </c>
    </row>
    <row r="1980" spans="1:2" x14ac:dyDescent="0.25">
      <c r="A1980" s="1">
        <v>38861</v>
      </c>
      <c r="B1980">
        <v>4.55</v>
      </c>
    </row>
    <row r="1981" spans="1:2" x14ac:dyDescent="0.25">
      <c r="A1981" s="1">
        <v>38862</v>
      </c>
      <c r="B1981">
        <v>4.5599999999999996</v>
      </c>
    </row>
    <row r="1982" spans="1:2" x14ac:dyDescent="0.25">
      <c r="A1982" s="1">
        <v>38863</v>
      </c>
      <c r="B1982">
        <v>4.55</v>
      </c>
    </row>
    <row r="1983" spans="1:2" x14ac:dyDescent="0.25">
      <c r="A1983" s="1">
        <v>38867</v>
      </c>
      <c r="B1983">
        <v>4.53</v>
      </c>
    </row>
    <row r="1984" spans="1:2" x14ac:dyDescent="0.25">
      <c r="A1984" s="1">
        <v>38868</v>
      </c>
      <c r="B1984">
        <v>4.54</v>
      </c>
    </row>
    <row r="1985" spans="1:2" x14ac:dyDescent="0.25">
      <c r="A1985" s="1">
        <v>38869</v>
      </c>
      <c r="B1985">
        <v>4.5599999999999996</v>
      </c>
    </row>
    <row r="1986" spans="1:2" x14ac:dyDescent="0.25">
      <c r="A1986" s="1">
        <v>38870</v>
      </c>
      <c r="B1986">
        <v>4.5599999999999996</v>
      </c>
    </row>
    <row r="1987" spans="1:2" x14ac:dyDescent="0.25">
      <c r="A1987" s="1">
        <v>38873</v>
      </c>
      <c r="B1987">
        <v>4.5599999999999996</v>
      </c>
    </row>
    <row r="1988" spans="1:2" x14ac:dyDescent="0.25">
      <c r="A1988" s="1">
        <v>38874</v>
      </c>
      <c r="B1988">
        <v>4.5599999999999996</v>
      </c>
    </row>
    <row r="1989" spans="1:2" x14ac:dyDescent="0.25">
      <c r="A1989" s="1">
        <v>38875</v>
      </c>
      <c r="B1989">
        <v>4.5599999999999996</v>
      </c>
    </row>
    <row r="1990" spans="1:2" x14ac:dyDescent="0.25">
      <c r="A1990" s="1">
        <v>38876</v>
      </c>
      <c r="B1990">
        <v>4.5599999999999996</v>
      </c>
    </row>
    <row r="1991" spans="1:2" x14ac:dyDescent="0.25">
      <c r="A1991" s="1">
        <v>38877</v>
      </c>
      <c r="B1991">
        <v>4.5599999999999996</v>
      </c>
    </row>
    <row r="1992" spans="1:2" x14ac:dyDescent="0.25">
      <c r="A1992" s="1">
        <v>38880</v>
      </c>
      <c r="B1992">
        <v>4.5599999999999996</v>
      </c>
    </row>
    <row r="1993" spans="1:2" x14ac:dyDescent="0.25">
      <c r="A1993" s="1">
        <v>38881</v>
      </c>
      <c r="B1993">
        <v>4.57</v>
      </c>
    </row>
    <row r="1994" spans="1:2" x14ac:dyDescent="0.25">
      <c r="A1994" s="1">
        <v>38882</v>
      </c>
      <c r="B1994">
        <v>4.59</v>
      </c>
    </row>
    <row r="1995" spans="1:2" x14ac:dyDescent="0.25">
      <c r="A1995" s="1">
        <v>38883</v>
      </c>
      <c r="B1995">
        <v>4.59</v>
      </c>
    </row>
    <row r="1996" spans="1:2" x14ac:dyDescent="0.25">
      <c r="A1996" s="1">
        <v>38884</v>
      </c>
      <c r="B1996">
        <v>4.59</v>
      </c>
    </row>
    <row r="1997" spans="1:2" x14ac:dyDescent="0.25">
      <c r="A1997" s="1">
        <v>38887</v>
      </c>
      <c r="B1997">
        <v>4.58</v>
      </c>
    </row>
    <row r="1998" spans="1:2" x14ac:dyDescent="0.25">
      <c r="A1998" s="1">
        <v>38888</v>
      </c>
      <c r="B1998">
        <v>4.59</v>
      </c>
    </row>
    <row r="1999" spans="1:2" x14ac:dyDescent="0.25">
      <c r="A1999" s="1">
        <v>38889</v>
      </c>
      <c r="B1999">
        <v>4.5999999999999996</v>
      </c>
    </row>
    <row r="2000" spans="1:2" x14ac:dyDescent="0.25">
      <c r="A2000" s="1">
        <v>38890</v>
      </c>
      <c r="B2000">
        <v>4.5999999999999996</v>
      </c>
    </row>
    <row r="2001" spans="1:2" x14ac:dyDescent="0.25">
      <c r="A2001" s="1">
        <v>38891</v>
      </c>
      <c r="B2001">
        <v>4.59</v>
      </c>
    </row>
    <row r="2002" spans="1:2" x14ac:dyDescent="0.25">
      <c r="A2002" s="1">
        <v>38894</v>
      </c>
      <c r="B2002">
        <v>4.5999999999999996</v>
      </c>
    </row>
    <row r="2003" spans="1:2" x14ac:dyDescent="0.25">
      <c r="A2003" s="1">
        <v>38895</v>
      </c>
      <c r="B2003">
        <v>4.5999999999999996</v>
      </c>
    </row>
    <row r="2004" spans="1:2" x14ac:dyDescent="0.25">
      <c r="A2004" s="1">
        <v>38896</v>
      </c>
      <c r="B2004">
        <v>4.5999999999999996</v>
      </c>
    </row>
    <row r="2005" spans="1:2" x14ac:dyDescent="0.25">
      <c r="A2005" s="1">
        <v>38897</v>
      </c>
      <c r="B2005">
        <v>4.6100000000000003</v>
      </c>
    </row>
    <row r="2006" spans="1:2" x14ac:dyDescent="0.25">
      <c r="A2006" s="1">
        <v>38898</v>
      </c>
      <c r="B2006">
        <v>4.6100000000000003</v>
      </c>
    </row>
    <row r="2007" spans="1:2" x14ac:dyDescent="0.25">
      <c r="A2007" s="1">
        <v>38901</v>
      </c>
      <c r="B2007">
        <v>4.5999999999999996</v>
      </c>
    </row>
    <row r="2008" spans="1:2" x14ac:dyDescent="0.25">
      <c r="A2008" s="1">
        <v>38903</v>
      </c>
      <c r="B2008">
        <v>4.5999999999999996</v>
      </c>
    </row>
    <row r="2009" spans="1:2" x14ac:dyDescent="0.25">
      <c r="A2009" s="1">
        <v>38904</v>
      </c>
      <c r="B2009">
        <v>4.5999999999999996</v>
      </c>
    </row>
    <row r="2010" spans="1:2" x14ac:dyDescent="0.25">
      <c r="A2010" s="1">
        <v>38905</v>
      </c>
      <c r="B2010">
        <v>4.5999999999999996</v>
      </c>
    </row>
    <row r="2011" spans="1:2" x14ac:dyDescent="0.25">
      <c r="A2011" s="1">
        <v>38908</v>
      </c>
      <c r="B2011">
        <v>4.58</v>
      </c>
    </row>
    <row r="2012" spans="1:2" x14ac:dyDescent="0.25">
      <c r="A2012" s="1">
        <v>38909</v>
      </c>
      <c r="B2012">
        <v>4.58</v>
      </c>
    </row>
    <row r="2013" spans="1:2" x14ac:dyDescent="0.25">
      <c r="A2013" s="1">
        <v>38910</v>
      </c>
      <c r="B2013">
        <v>4.58</v>
      </c>
    </row>
    <row r="2014" spans="1:2" x14ac:dyDescent="0.25">
      <c r="A2014" s="1">
        <v>38911</v>
      </c>
      <c r="B2014">
        <v>4.58</v>
      </c>
    </row>
    <row r="2015" spans="1:2" x14ac:dyDescent="0.25">
      <c r="A2015" s="1">
        <v>38912</v>
      </c>
      <c r="B2015">
        <v>4.5999999999999996</v>
      </c>
    </row>
    <row r="2016" spans="1:2" x14ac:dyDescent="0.25">
      <c r="A2016" s="1">
        <v>38915</v>
      </c>
      <c r="B2016">
        <v>4.5999999999999996</v>
      </c>
    </row>
    <row r="2017" spans="1:2" x14ac:dyDescent="0.25">
      <c r="A2017" s="1">
        <v>38916</v>
      </c>
      <c r="B2017">
        <v>4.5999999999999996</v>
      </c>
    </row>
    <row r="2018" spans="1:2" x14ac:dyDescent="0.25">
      <c r="A2018" s="1">
        <v>38917</v>
      </c>
      <c r="B2018">
        <v>4.5999999999999996</v>
      </c>
    </row>
    <row r="2019" spans="1:2" x14ac:dyDescent="0.25">
      <c r="A2019" s="1">
        <v>38918</v>
      </c>
      <c r="B2019">
        <v>4.59</v>
      </c>
    </row>
    <row r="2020" spans="1:2" x14ac:dyDescent="0.25">
      <c r="A2020" s="1">
        <v>38919</v>
      </c>
      <c r="B2020">
        <v>4.59</v>
      </c>
    </row>
    <row r="2021" spans="1:2" x14ac:dyDescent="0.25">
      <c r="A2021" s="1">
        <v>38922</v>
      </c>
      <c r="B2021">
        <v>4.58</v>
      </c>
    </row>
    <row r="2022" spans="1:2" x14ac:dyDescent="0.25">
      <c r="A2022" s="1">
        <v>38923</v>
      </c>
      <c r="B2022">
        <v>4.57</v>
      </c>
    </row>
    <row r="2023" spans="1:2" x14ac:dyDescent="0.25">
      <c r="A2023" s="1">
        <v>38924</v>
      </c>
      <c r="B2023">
        <v>4.58</v>
      </c>
    </row>
    <row r="2024" spans="1:2" x14ac:dyDescent="0.25">
      <c r="A2024" s="1">
        <v>38925</v>
      </c>
      <c r="B2024">
        <v>4.57</v>
      </c>
    </row>
    <row r="2025" spans="1:2" x14ac:dyDescent="0.25">
      <c r="A2025" s="1">
        <v>38926</v>
      </c>
      <c r="B2025">
        <v>4.57</v>
      </c>
    </row>
    <row r="2026" spans="1:2" x14ac:dyDescent="0.25">
      <c r="A2026" s="1">
        <v>38929</v>
      </c>
      <c r="B2026">
        <v>4.59</v>
      </c>
    </row>
    <row r="2027" spans="1:2" x14ac:dyDescent="0.25">
      <c r="A2027" s="1">
        <v>38930</v>
      </c>
      <c r="B2027">
        <v>4.63</v>
      </c>
    </row>
    <row r="2028" spans="1:2" x14ac:dyDescent="0.25">
      <c r="A2028" s="1">
        <v>38931</v>
      </c>
      <c r="B2028">
        <v>4.6100000000000003</v>
      </c>
    </row>
    <row r="2029" spans="1:2" x14ac:dyDescent="0.25">
      <c r="A2029" s="1">
        <v>38932</v>
      </c>
      <c r="B2029">
        <v>4.6100000000000003</v>
      </c>
    </row>
    <row r="2030" spans="1:2" x14ac:dyDescent="0.25">
      <c r="A2030" s="1">
        <v>38933</v>
      </c>
      <c r="B2030">
        <v>4.6100000000000003</v>
      </c>
    </row>
    <row r="2031" spans="1:2" x14ac:dyDescent="0.25">
      <c r="A2031" s="1">
        <v>38936</v>
      </c>
      <c r="B2031">
        <v>4.5999999999999996</v>
      </c>
    </row>
    <row r="2032" spans="1:2" x14ac:dyDescent="0.25">
      <c r="A2032" s="1">
        <v>38937</v>
      </c>
      <c r="B2032">
        <v>4.5999999999999996</v>
      </c>
    </row>
    <row r="2033" spans="1:2" x14ac:dyDescent="0.25">
      <c r="A2033" s="1">
        <v>38938</v>
      </c>
      <c r="B2033">
        <v>4.59</v>
      </c>
    </row>
    <row r="2034" spans="1:2" x14ac:dyDescent="0.25">
      <c r="A2034" s="1">
        <v>38939</v>
      </c>
      <c r="B2034">
        <v>4.59</v>
      </c>
    </row>
    <row r="2035" spans="1:2" x14ac:dyDescent="0.25">
      <c r="A2035" s="1">
        <v>38940</v>
      </c>
      <c r="B2035">
        <v>4.59</v>
      </c>
    </row>
    <row r="2036" spans="1:2" x14ac:dyDescent="0.25">
      <c r="A2036" s="1">
        <v>38943</v>
      </c>
      <c r="B2036">
        <v>4.6100000000000003</v>
      </c>
    </row>
    <row r="2037" spans="1:2" x14ac:dyDescent="0.25">
      <c r="A2037" s="1">
        <v>38944</v>
      </c>
      <c r="B2037">
        <v>4.6100000000000003</v>
      </c>
    </row>
    <row r="2038" spans="1:2" x14ac:dyDescent="0.25">
      <c r="A2038" s="1">
        <v>38945</v>
      </c>
      <c r="B2038">
        <v>4.6100000000000003</v>
      </c>
    </row>
    <row r="2039" spans="1:2" x14ac:dyDescent="0.25">
      <c r="A2039" s="1">
        <v>38946</v>
      </c>
      <c r="B2039">
        <v>4.5999999999999996</v>
      </c>
    </row>
    <row r="2040" spans="1:2" x14ac:dyDescent="0.25">
      <c r="A2040" s="1">
        <v>38947</v>
      </c>
      <c r="B2040">
        <v>4.59</v>
      </c>
    </row>
    <row r="2041" spans="1:2" x14ac:dyDescent="0.25">
      <c r="A2041" s="1">
        <v>38950</v>
      </c>
      <c r="B2041">
        <v>4.58</v>
      </c>
    </row>
    <row r="2042" spans="1:2" x14ac:dyDescent="0.25">
      <c r="A2042" s="1">
        <v>38951</v>
      </c>
      <c r="B2042">
        <v>4.58</v>
      </c>
    </row>
    <row r="2043" spans="1:2" x14ac:dyDescent="0.25">
      <c r="A2043" s="1">
        <v>38952</v>
      </c>
      <c r="B2043">
        <v>4.57</v>
      </c>
    </row>
    <row r="2044" spans="1:2" x14ac:dyDescent="0.25">
      <c r="A2044" s="1">
        <v>38953</v>
      </c>
      <c r="B2044">
        <v>4.57</v>
      </c>
    </row>
    <row r="2045" spans="1:2" x14ac:dyDescent="0.25">
      <c r="A2045" s="1">
        <v>38954</v>
      </c>
      <c r="B2045">
        <v>4.57</v>
      </c>
    </row>
    <row r="2046" spans="1:2" x14ac:dyDescent="0.25">
      <c r="A2046" s="1">
        <v>38957</v>
      </c>
      <c r="B2046">
        <v>4.5599999999999996</v>
      </c>
    </row>
    <row r="2047" spans="1:2" x14ac:dyDescent="0.25">
      <c r="A2047" s="1">
        <v>38958</v>
      </c>
      <c r="B2047">
        <v>4.55</v>
      </c>
    </row>
    <row r="2048" spans="1:2" x14ac:dyDescent="0.25">
      <c r="A2048" s="1">
        <v>38959</v>
      </c>
      <c r="B2048">
        <v>4.55</v>
      </c>
    </row>
    <row r="2049" spans="1:2" x14ac:dyDescent="0.25">
      <c r="A2049" s="1">
        <v>38960</v>
      </c>
      <c r="B2049">
        <v>4.5599999999999996</v>
      </c>
    </row>
    <row r="2050" spans="1:2" x14ac:dyDescent="0.25">
      <c r="A2050" s="1">
        <v>38961</v>
      </c>
      <c r="B2050">
        <v>4.5599999999999996</v>
      </c>
    </row>
    <row r="2051" spans="1:2" x14ac:dyDescent="0.25">
      <c r="A2051" s="1">
        <v>38965</v>
      </c>
      <c r="B2051">
        <v>4.55</v>
      </c>
    </row>
    <row r="2052" spans="1:2" x14ac:dyDescent="0.25">
      <c r="A2052" s="1">
        <v>38966</v>
      </c>
      <c r="B2052">
        <v>4.5599999999999996</v>
      </c>
    </row>
    <row r="2053" spans="1:2" x14ac:dyDescent="0.25">
      <c r="A2053" s="1">
        <v>38967</v>
      </c>
      <c r="B2053">
        <v>4.55</v>
      </c>
    </row>
    <row r="2054" spans="1:2" x14ac:dyDescent="0.25">
      <c r="A2054" s="1">
        <v>38968</v>
      </c>
      <c r="B2054">
        <v>4.55</v>
      </c>
    </row>
    <row r="2055" spans="1:2" x14ac:dyDescent="0.25">
      <c r="A2055" s="1">
        <v>38971</v>
      </c>
      <c r="B2055">
        <v>4.54</v>
      </c>
    </row>
    <row r="2056" spans="1:2" x14ac:dyDescent="0.25">
      <c r="A2056" s="1">
        <v>38972</v>
      </c>
      <c r="B2056">
        <v>4.54</v>
      </c>
    </row>
    <row r="2057" spans="1:2" x14ac:dyDescent="0.25">
      <c r="A2057" s="1">
        <v>38973</v>
      </c>
      <c r="B2057">
        <v>4.53</v>
      </c>
    </row>
    <row r="2058" spans="1:2" x14ac:dyDescent="0.25">
      <c r="A2058" s="1">
        <v>38974</v>
      </c>
      <c r="B2058">
        <v>4.54</v>
      </c>
    </row>
    <row r="2059" spans="1:2" x14ac:dyDescent="0.25">
      <c r="A2059" s="1">
        <v>38975</v>
      </c>
      <c r="B2059">
        <v>4.53</v>
      </c>
    </row>
    <row r="2060" spans="1:2" x14ac:dyDescent="0.25">
      <c r="A2060" s="1">
        <v>38978</v>
      </c>
      <c r="B2060">
        <v>4.53</v>
      </c>
    </row>
    <row r="2061" spans="1:2" x14ac:dyDescent="0.25">
      <c r="A2061" s="1">
        <v>38979</v>
      </c>
      <c r="B2061">
        <v>4.53</v>
      </c>
    </row>
    <row r="2062" spans="1:2" x14ac:dyDescent="0.25">
      <c r="A2062" s="1">
        <v>38980</v>
      </c>
      <c r="B2062">
        <v>4.53</v>
      </c>
    </row>
    <row r="2063" spans="1:2" x14ac:dyDescent="0.25">
      <c r="A2063" s="1">
        <v>38981</v>
      </c>
      <c r="B2063">
        <v>4.53</v>
      </c>
    </row>
    <row r="2064" spans="1:2" x14ac:dyDescent="0.25">
      <c r="A2064" s="1">
        <v>38982</v>
      </c>
      <c r="B2064">
        <v>4.5199999999999996</v>
      </c>
    </row>
    <row r="2065" spans="1:2" x14ac:dyDescent="0.25">
      <c r="A2065" s="1">
        <v>38985</v>
      </c>
      <c r="B2065">
        <v>4.5199999999999996</v>
      </c>
    </row>
    <row r="2066" spans="1:2" x14ac:dyDescent="0.25">
      <c r="A2066" s="1">
        <v>38986</v>
      </c>
      <c r="B2066">
        <v>4.51</v>
      </c>
    </row>
    <row r="2067" spans="1:2" x14ac:dyDescent="0.25">
      <c r="A2067" s="1">
        <v>38987</v>
      </c>
      <c r="B2067">
        <v>4.5</v>
      </c>
    </row>
    <row r="2068" spans="1:2" x14ac:dyDescent="0.25">
      <c r="A2068" s="1">
        <v>38988</v>
      </c>
      <c r="B2068">
        <v>4.5</v>
      </c>
    </row>
    <row r="2069" spans="1:2" x14ac:dyDescent="0.25">
      <c r="A2069" s="1">
        <v>38989</v>
      </c>
      <c r="B2069">
        <v>4.5199999999999996</v>
      </c>
    </row>
    <row r="2070" spans="1:2" x14ac:dyDescent="0.25">
      <c r="A2070" s="1">
        <v>38992</v>
      </c>
      <c r="B2070">
        <v>4.5199999999999996</v>
      </c>
    </row>
    <row r="2071" spans="1:2" x14ac:dyDescent="0.25">
      <c r="A2071" s="1">
        <v>38993</v>
      </c>
      <c r="B2071">
        <v>4.51</v>
      </c>
    </row>
    <row r="2072" spans="1:2" x14ac:dyDescent="0.25">
      <c r="A2072" s="1">
        <v>38994</v>
      </c>
      <c r="B2072">
        <v>4.5199999999999996</v>
      </c>
    </row>
    <row r="2073" spans="1:2" x14ac:dyDescent="0.25">
      <c r="A2073" s="1">
        <v>38995</v>
      </c>
      <c r="B2073">
        <v>4.51</v>
      </c>
    </row>
    <row r="2074" spans="1:2" x14ac:dyDescent="0.25">
      <c r="A2074" s="1">
        <v>38996</v>
      </c>
      <c r="B2074">
        <v>4.51</v>
      </c>
    </row>
    <row r="2075" spans="1:2" x14ac:dyDescent="0.25">
      <c r="A2075" s="1">
        <v>39000</v>
      </c>
      <c r="B2075">
        <v>4.51</v>
      </c>
    </row>
    <row r="2076" spans="1:2" x14ac:dyDescent="0.25">
      <c r="A2076" s="1">
        <v>39001</v>
      </c>
      <c r="B2076">
        <v>4.5</v>
      </c>
    </row>
    <row r="2077" spans="1:2" x14ac:dyDescent="0.25">
      <c r="A2077" s="1">
        <v>39002</v>
      </c>
      <c r="B2077">
        <v>4.4800000000000004</v>
      </c>
    </row>
    <row r="2078" spans="1:2" x14ac:dyDescent="0.25">
      <c r="A2078" s="1">
        <v>39003</v>
      </c>
      <c r="B2078">
        <v>4.4800000000000004</v>
      </c>
    </row>
    <row r="2079" spans="1:2" x14ac:dyDescent="0.25">
      <c r="A2079" s="1">
        <v>39006</v>
      </c>
      <c r="B2079">
        <v>4.47</v>
      </c>
    </row>
    <row r="2080" spans="1:2" x14ac:dyDescent="0.25">
      <c r="A2080" s="1">
        <v>39007</v>
      </c>
      <c r="B2080">
        <v>4.47</v>
      </c>
    </row>
    <row r="2081" spans="1:2" x14ac:dyDescent="0.25">
      <c r="A2081" s="1">
        <v>39008</v>
      </c>
      <c r="B2081">
        <v>4.46</v>
      </c>
    </row>
    <row r="2082" spans="1:2" x14ac:dyDescent="0.25">
      <c r="A2082" s="1">
        <v>39009</v>
      </c>
      <c r="B2082">
        <v>4.46</v>
      </c>
    </row>
    <row r="2083" spans="1:2" x14ac:dyDescent="0.25">
      <c r="A2083" s="1">
        <v>39010</v>
      </c>
      <c r="B2083">
        <v>4.45</v>
      </c>
    </row>
    <row r="2084" spans="1:2" x14ac:dyDescent="0.25">
      <c r="A2084" s="1">
        <v>39013</v>
      </c>
      <c r="B2084">
        <v>4.45</v>
      </c>
    </row>
    <row r="2085" spans="1:2" x14ac:dyDescent="0.25">
      <c r="A2085" s="1">
        <v>39014</v>
      </c>
      <c r="B2085">
        <v>4.45</v>
      </c>
    </row>
    <row r="2086" spans="1:2" x14ac:dyDescent="0.25">
      <c r="A2086" s="1">
        <v>39015</v>
      </c>
      <c r="B2086">
        <v>4.45</v>
      </c>
    </row>
    <row r="2087" spans="1:2" x14ac:dyDescent="0.25">
      <c r="A2087" s="1">
        <v>39016</v>
      </c>
      <c r="B2087">
        <v>4.45</v>
      </c>
    </row>
    <row r="2088" spans="1:2" x14ac:dyDescent="0.25">
      <c r="A2088" s="1">
        <v>39017</v>
      </c>
      <c r="B2088">
        <v>4.45</v>
      </c>
    </row>
    <row r="2089" spans="1:2" x14ac:dyDescent="0.25">
      <c r="A2089" s="1">
        <v>39020</v>
      </c>
      <c r="B2089">
        <v>4.45</v>
      </c>
    </row>
    <row r="2090" spans="1:2" x14ac:dyDescent="0.25">
      <c r="A2090" s="1">
        <v>39021</v>
      </c>
      <c r="B2090">
        <v>4.46</v>
      </c>
    </row>
    <row r="2091" spans="1:2" x14ac:dyDescent="0.25">
      <c r="A2091" s="1">
        <v>39022</v>
      </c>
      <c r="B2091">
        <v>4.45</v>
      </c>
    </row>
    <row r="2092" spans="1:2" x14ac:dyDescent="0.25">
      <c r="A2092" s="1">
        <v>39023</v>
      </c>
      <c r="B2092">
        <v>4.47</v>
      </c>
    </row>
    <row r="2093" spans="1:2" x14ac:dyDescent="0.25">
      <c r="A2093" s="1">
        <v>39024</v>
      </c>
      <c r="B2093">
        <v>4.46</v>
      </c>
    </row>
    <row r="2094" spans="1:2" x14ac:dyDescent="0.25">
      <c r="A2094" s="1">
        <v>39027</v>
      </c>
      <c r="B2094">
        <v>4.45</v>
      </c>
    </row>
    <row r="2095" spans="1:2" x14ac:dyDescent="0.25">
      <c r="A2095" s="1">
        <v>39028</v>
      </c>
      <c r="B2095">
        <v>4.4400000000000004</v>
      </c>
    </row>
    <row r="2096" spans="1:2" x14ac:dyDescent="0.25">
      <c r="A2096" s="1">
        <v>39029</v>
      </c>
      <c r="B2096">
        <v>4.45</v>
      </c>
    </row>
    <row r="2097" spans="1:2" x14ac:dyDescent="0.25">
      <c r="A2097" s="1">
        <v>39030</v>
      </c>
      <c r="B2097">
        <v>4.45</v>
      </c>
    </row>
    <row r="2098" spans="1:2" x14ac:dyDescent="0.25">
      <c r="A2098" s="1">
        <v>39031</v>
      </c>
      <c r="B2098">
        <v>4.45</v>
      </c>
    </row>
    <row r="2099" spans="1:2" x14ac:dyDescent="0.25">
      <c r="A2099" s="1">
        <v>39034</v>
      </c>
      <c r="B2099">
        <v>4.45</v>
      </c>
    </row>
    <row r="2100" spans="1:2" x14ac:dyDescent="0.25">
      <c r="A2100" s="1">
        <v>39035</v>
      </c>
      <c r="B2100">
        <v>4.45</v>
      </c>
    </row>
    <row r="2101" spans="1:2" x14ac:dyDescent="0.25">
      <c r="A2101" s="1">
        <v>39036</v>
      </c>
      <c r="B2101">
        <v>4.45</v>
      </c>
    </row>
    <row r="2102" spans="1:2" x14ac:dyDescent="0.25">
      <c r="A2102" s="1">
        <v>39037</v>
      </c>
      <c r="B2102">
        <v>4.45</v>
      </c>
    </row>
    <row r="2103" spans="1:2" x14ac:dyDescent="0.25">
      <c r="A2103" s="1">
        <v>39038</v>
      </c>
      <c r="B2103">
        <v>4.46</v>
      </c>
    </row>
    <row r="2104" spans="1:2" x14ac:dyDescent="0.25">
      <c r="A2104" s="1">
        <v>39041</v>
      </c>
      <c r="B2104">
        <v>4.45</v>
      </c>
    </row>
    <row r="2105" spans="1:2" x14ac:dyDescent="0.25">
      <c r="A2105" s="1">
        <v>39042</v>
      </c>
      <c r="B2105">
        <v>4.46</v>
      </c>
    </row>
    <row r="2106" spans="1:2" x14ac:dyDescent="0.25">
      <c r="A2106" s="1">
        <v>39043</v>
      </c>
      <c r="B2106">
        <v>4.46</v>
      </c>
    </row>
    <row r="2107" spans="1:2" x14ac:dyDescent="0.25">
      <c r="A2107" s="1">
        <v>39045</v>
      </c>
      <c r="B2107">
        <v>4.46</v>
      </c>
    </row>
    <row r="2108" spans="1:2" x14ac:dyDescent="0.25">
      <c r="A2108" s="1">
        <v>39048</v>
      </c>
      <c r="B2108">
        <v>4.45</v>
      </c>
    </row>
    <row r="2109" spans="1:2" x14ac:dyDescent="0.25">
      <c r="A2109" s="1">
        <v>39049</v>
      </c>
      <c r="B2109">
        <v>4.46</v>
      </c>
    </row>
    <row r="2110" spans="1:2" x14ac:dyDescent="0.25">
      <c r="A2110" s="1">
        <v>39050</v>
      </c>
      <c r="B2110">
        <v>4.4400000000000004</v>
      </c>
    </row>
    <row r="2111" spans="1:2" x14ac:dyDescent="0.25">
      <c r="A2111" s="1">
        <v>39051</v>
      </c>
      <c r="B2111">
        <v>4.45</v>
      </c>
    </row>
    <row r="2112" spans="1:2" x14ac:dyDescent="0.25">
      <c r="A2112" s="1">
        <v>39052</v>
      </c>
      <c r="B2112">
        <v>4.46</v>
      </c>
    </row>
    <row r="2113" spans="1:2" x14ac:dyDescent="0.25">
      <c r="A2113" s="1">
        <v>39055</v>
      </c>
      <c r="B2113">
        <v>4.46</v>
      </c>
    </row>
    <row r="2114" spans="1:2" x14ac:dyDescent="0.25">
      <c r="A2114" s="1">
        <v>39056</v>
      </c>
      <c r="B2114">
        <v>4.45</v>
      </c>
    </row>
    <row r="2115" spans="1:2" x14ac:dyDescent="0.25">
      <c r="A2115" s="1">
        <v>39057</v>
      </c>
      <c r="B2115">
        <v>4.4400000000000004</v>
      </c>
    </row>
    <row r="2116" spans="1:2" x14ac:dyDescent="0.25">
      <c r="A2116" s="1">
        <v>39058</v>
      </c>
      <c r="B2116">
        <v>4.4400000000000004</v>
      </c>
    </row>
    <row r="2117" spans="1:2" x14ac:dyDescent="0.25">
      <c r="A2117" s="1">
        <v>39059</v>
      </c>
      <c r="B2117">
        <v>4.43</v>
      </c>
    </row>
    <row r="2118" spans="1:2" x14ac:dyDescent="0.25">
      <c r="A2118" s="1">
        <v>39062</v>
      </c>
      <c r="B2118">
        <v>4.42</v>
      </c>
    </row>
    <row r="2119" spans="1:2" x14ac:dyDescent="0.25">
      <c r="A2119" s="1">
        <v>39063</v>
      </c>
      <c r="B2119">
        <v>4.43</v>
      </c>
    </row>
    <row r="2120" spans="1:2" x14ac:dyDescent="0.25">
      <c r="A2120" s="1">
        <v>39064</v>
      </c>
      <c r="B2120">
        <v>4.43</v>
      </c>
    </row>
    <row r="2121" spans="1:2" x14ac:dyDescent="0.25">
      <c r="A2121" s="1">
        <v>39065</v>
      </c>
      <c r="B2121">
        <v>4.45</v>
      </c>
    </row>
    <row r="2122" spans="1:2" x14ac:dyDescent="0.25">
      <c r="A2122" s="1">
        <v>39066</v>
      </c>
      <c r="B2122">
        <v>4.45</v>
      </c>
    </row>
    <row r="2123" spans="1:2" x14ac:dyDescent="0.25">
      <c r="A2123" s="1">
        <v>39069</v>
      </c>
      <c r="B2123">
        <v>4.4400000000000004</v>
      </c>
    </row>
    <row r="2124" spans="1:2" x14ac:dyDescent="0.25">
      <c r="A2124" s="1">
        <v>39070</v>
      </c>
      <c r="B2124">
        <v>4.45</v>
      </c>
    </row>
    <row r="2125" spans="1:2" x14ac:dyDescent="0.25">
      <c r="A2125" s="1">
        <v>39071</v>
      </c>
      <c r="B2125">
        <v>4.4400000000000004</v>
      </c>
    </row>
    <row r="2126" spans="1:2" x14ac:dyDescent="0.25">
      <c r="A2126" s="1">
        <v>39072</v>
      </c>
      <c r="B2126">
        <v>4.4400000000000004</v>
      </c>
    </row>
    <row r="2127" spans="1:2" x14ac:dyDescent="0.25">
      <c r="A2127" s="1">
        <v>39073</v>
      </c>
      <c r="B2127">
        <v>4.4400000000000004</v>
      </c>
    </row>
    <row r="2128" spans="1:2" x14ac:dyDescent="0.25">
      <c r="A2128" s="1">
        <v>39077</v>
      </c>
      <c r="B2128">
        <v>4.4400000000000004</v>
      </c>
    </row>
    <row r="2129" spans="1:2" x14ac:dyDescent="0.25">
      <c r="A2129" s="1">
        <v>39078</v>
      </c>
      <c r="B2129">
        <v>4.43</v>
      </c>
    </row>
    <row r="2130" spans="1:2" x14ac:dyDescent="0.25">
      <c r="A2130" s="1">
        <v>39079</v>
      </c>
      <c r="B2130">
        <v>4.43</v>
      </c>
    </row>
    <row r="2131" spans="1:2" x14ac:dyDescent="0.25">
      <c r="A2131" s="1">
        <v>39080</v>
      </c>
      <c r="B2131">
        <v>4.43</v>
      </c>
    </row>
    <row r="2132" spans="1:2" x14ac:dyDescent="0.25">
      <c r="A2132" s="1">
        <v>39084</v>
      </c>
      <c r="B2132">
        <v>4.4400000000000004</v>
      </c>
    </row>
    <row r="2133" spans="1:2" x14ac:dyDescent="0.25">
      <c r="A2133" s="1">
        <v>39085</v>
      </c>
      <c r="B2133">
        <v>4.4400000000000004</v>
      </c>
    </row>
    <row r="2134" spans="1:2" x14ac:dyDescent="0.25">
      <c r="A2134" s="1">
        <v>39086</v>
      </c>
      <c r="B2134">
        <v>4.4400000000000004</v>
      </c>
    </row>
    <row r="2135" spans="1:2" x14ac:dyDescent="0.25">
      <c r="A2135" s="1">
        <v>39087</v>
      </c>
      <c r="B2135">
        <v>4.43</v>
      </c>
    </row>
    <row r="2136" spans="1:2" x14ac:dyDescent="0.25">
      <c r="A2136" s="1">
        <v>39090</v>
      </c>
      <c r="B2136">
        <v>4.43</v>
      </c>
    </row>
    <row r="2137" spans="1:2" x14ac:dyDescent="0.25">
      <c r="A2137" s="1">
        <v>39091</v>
      </c>
      <c r="B2137">
        <v>4.42</v>
      </c>
    </row>
    <row r="2138" spans="1:2" x14ac:dyDescent="0.25">
      <c r="A2138" s="1">
        <v>39092</v>
      </c>
      <c r="B2138">
        <v>4.42</v>
      </c>
    </row>
    <row r="2139" spans="1:2" x14ac:dyDescent="0.25">
      <c r="A2139" s="1">
        <v>39093</v>
      </c>
      <c r="B2139">
        <v>4.41</v>
      </c>
    </row>
    <row r="2140" spans="1:2" x14ac:dyDescent="0.25">
      <c r="A2140" s="1">
        <v>39094</v>
      </c>
      <c r="B2140">
        <v>4.43</v>
      </c>
    </row>
    <row r="2141" spans="1:2" x14ac:dyDescent="0.25">
      <c r="A2141" s="1">
        <v>39098</v>
      </c>
      <c r="B2141">
        <v>4.43</v>
      </c>
    </row>
    <row r="2142" spans="1:2" x14ac:dyDescent="0.25">
      <c r="A2142" s="1">
        <v>39099</v>
      </c>
      <c r="B2142">
        <v>4.43</v>
      </c>
    </row>
    <row r="2143" spans="1:2" x14ac:dyDescent="0.25">
      <c r="A2143" s="1">
        <v>39100</v>
      </c>
      <c r="B2143">
        <v>4.43</v>
      </c>
    </row>
    <row r="2144" spans="1:2" x14ac:dyDescent="0.25">
      <c r="A2144" s="1">
        <v>39101</v>
      </c>
      <c r="B2144">
        <v>4.42</v>
      </c>
    </row>
    <row r="2145" spans="1:2" x14ac:dyDescent="0.25">
      <c r="A2145" s="1">
        <v>39104</v>
      </c>
      <c r="B2145">
        <v>4.41</v>
      </c>
    </row>
    <row r="2146" spans="1:2" x14ac:dyDescent="0.25">
      <c r="A2146" s="1">
        <v>39105</v>
      </c>
      <c r="B2146">
        <v>4.41</v>
      </c>
    </row>
    <row r="2147" spans="1:2" x14ac:dyDescent="0.25">
      <c r="A2147" s="1">
        <v>39106</v>
      </c>
      <c r="B2147">
        <v>4.41</v>
      </c>
    </row>
    <row r="2148" spans="1:2" x14ac:dyDescent="0.25">
      <c r="A2148" s="1">
        <v>39107</v>
      </c>
      <c r="B2148">
        <v>4.4000000000000004</v>
      </c>
    </row>
    <row r="2149" spans="1:2" x14ac:dyDescent="0.25">
      <c r="A2149" s="1">
        <v>39108</v>
      </c>
      <c r="B2149">
        <v>4.41</v>
      </c>
    </row>
    <row r="2150" spans="1:2" x14ac:dyDescent="0.25">
      <c r="A2150" s="1">
        <v>39111</v>
      </c>
      <c r="B2150">
        <v>4.41</v>
      </c>
    </row>
    <row r="2151" spans="1:2" x14ac:dyDescent="0.25">
      <c r="A2151" s="1">
        <v>39112</v>
      </c>
      <c r="B2151">
        <v>4.42</v>
      </c>
    </row>
    <row r="2152" spans="1:2" x14ac:dyDescent="0.25">
      <c r="A2152" s="1">
        <v>39113</v>
      </c>
      <c r="B2152">
        <v>4.43</v>
      </c>
    </row>
    <row r="2153" spans="1:2" x14ac:dyDescent="0.25">
      <c r="A2153" s="1">
        <v>39114</v>
      </c>
      <c r="B2153">
        <v>4.43</v>
      </c>
    </row>
    <row r="2154" spans="1:2" x14ac:dyDescent="0.25">
      <c r="A2154" s="1">
        <v>39115</v>
      </c>
      <c r="B2154">
        <v>4.43</v>
      </c>
    </row>
    <row r="2155" spans="1:2" x14ac:dyDescent="0.25">
      <c r="A2155" s="1">
        <v>39118</v>
      </c>
      <c r="B2155">
        <v>4.43</v>
      </c>
    </row>
    <row r="2156" spans="1:2" x14ac:dyDescent="0.25">
      <c r="A2156" s="1">
        <v>39119</v>
      </c>
      <c r="B2156">
        <v>4.41</v>
      </c>
    </row>
    <row r="2157" spans="1:2" x14ac:dyDescent="0.25">
      <c r="A2157" s="1">
        <v>39120</v>
      </c>
      <c r="B2157">
        <v>4.3899999999999997</v>
      </c>
    </row>
    <row r="2158" spans="1:2" x14ac:dyDescent="0.25">
      <c r="A2158" s="1">
        <v>39121</v>
      </c>
      <c r="B2158">
        <v>4.3899999999999997</v>
      </c>
    </row>
    <row r="2159" spans="1:2" x14ac:dyDescent="0.25">
      <c r="A2159" s="1">
        <v>39122</v>
      </c>
      <c r="B2159">
        <v>4.3899999999999997</v>
      </c>
    </row>
    <row r="2160" spans="1:2" x14ac:dyDescent="0.25">
      <c r="A2160" s="1">
        <v>39125</v>
      </c>
      <c r="B2160">
        <v>4.3899999999999997</v>
      </c>
    </row>
    <row r="2161" spans="1:2" x14ac:dyDescent="0.25">
      <c r="A2161" s="1">
        <v>39126</v>
      </c>
      <c r="B2161">
        <v>4.3899999999999997</v>
      </c>
    </row>
    <row r="2162" spans="1:2" x14ac:dyDescent="0.25">
      <c r="A2162" s="1">
        <v>39127</v>
      </c>
      <c r="B2162">
        <v>4.3899999999999997</v>
      </c>
    </row>
    <row r="2163" spans="1:2" x14ac:dyDescent="0.25">
      <c r="A2163" s="1">
        <v>39128</v>
      </c>
      <c r="B2163">
        <v>4.38</v>
      </c>
    </row>
    <row r="2164" spans="1:2" x14ac:dyDescent="0.25">
      <c r="A2164" s="1">
        <v>39129</v>
      </c>
      <c r="B2164">
        <v>4.3600000000000003</v>
      </c>
    </row>
    <row r="2165" spans="1:2" x14ac:dyDescent="0.25">
      <c r="A2165" s="1">
        <v>39133</v>
      </c>
      <c r="B2165">
        <v>4.3499999999999996</v>
      </c>
    </row>
    <row r="2166" spans="1:2" x14ac:dyDescent="0.25">
      <c r="A2166" s="1">
        <v>39134</v>
      </c>
      <c r="B2166">
        <v>4.3499999999999996</v>
      </c>
    </row>
    <row r="2167" spans="1:2" x14ac:dyDescent="0.25">
      <c r="A2167" s="1">
        <v>39135</v>
      </c>
      <c r="B2167">
        <v>4.34</v>
      </c>
    </row>
    <row r="2168" spans="1:2" x14ac:dyDescent="0.25">
      <c r="A2168" s="1">
        <v>39136</v>
      </c>
      <c r="B2168">
        <v>4.34</v>
      </c>
    </row>
    <row r="2169" spans="1:2" x14ac:dyDescent="0.25">
      <c r="A2169" s="1">
        <v>39139</v>
      </c>
      <c r="B2169">
        <v>4.33</v>
      </c>
    </row>
    <row r="2170" spans="1:2" x14ac:dyDescent="0.25">
      <c r="A2170" s="1">
        <v>39140</v>
      </c>
      <c r="B2170">
        <v>4.3600000000000003</v>
      </c>
    </row>
    <row r="2171" spans="1:2" x14ac:dyDescent="0.25">
      <c r="A2171" s="1">
        <v>39141</v>
      </c>
      <c r="B2171">
        <v>4.37</v>
      </c>
    </row>
    <row r="2172" spans="1:2" x14ac:dyDescent="0.25">
      <c r="A2172" s="1">
        <v>39142</v>
      </c>
      <c r="B2172">
        <v>4.3899999999999997</v>
      </c>
    </row>
    <row r="2173" spans="1:2" x14ac:dyDescent="0.25">
      <c r="A2173" s="1">
        <v>39143</v>
      </c>
      <c r="B2173">
        <v>4.41</v>
      </c>
    </row>
    <row r="2174" spans="1:2" x14ac:dyDescent="0.25">
      <c r="A2174" s="1">
        <v>39146</v>
      </c>
      <c r="B2174">
        <v>4.42</v>
      </c>
    </row>
    <row r="2175" spans="1:2" x14ac:dyDescent="0.25">
      <c r="A2175" s="1">
        <v>39147</v>
      </c>
      <c r="B2175">
        <v>4.41</v>
      </c>
    </row>
    <row r="2176" spans="1:2" x14ac:dyDescent="0.25">
      <c r="A2176" s="1">
        <v>39148</v>
      </c>
      <c r="B2176">
        <v>4.38</v>
      </c>
    </row>
    <row r="2177" spans="1:2" x14ac:dyDescent="0.25">
      <c r="A2177" s="1">
        <v>39149</v>
      </c>
      <c r="B2177">
        <v>4.37</v>
      </c>
    </row>
    <row r="2178" spans="1:2" x14ac:dyDescent="0.25">
      <c r="A2178" s="1">
        <v>39150</v>
      </c>
      <c r="B2178">
        <v>4.37</v>
      </c>
    </row>
    <row r="2179" spans="1:2" x14ac:dyDescent="0.25">
      <c r="A2179" s="1">
        <v>39153</v>
      </c>
      <c r="B2179">
        <v>4.3600000000000003</v>
      </c>
    </row>
    <row r="2180" spans="1:2" x14ac:dyDescent="0.25">
      <c r="A2180" s="1">
        <v>39154</v>
      </c>
      <c r="B2180">
        <v>4.38</v>
      </c>
    </row>
    <row r="2181" spans="1:2" x14ac:dyDescent="0.25">
      <c r="A2181" s="1">
        <v>39155</v>
      </c>
      <c r="B2181">
        <v>4.3600000000000003</v>
      </c>
    </row>
    <row r="2182" spans="1:2" x14ac:dyDescent="0.25">
      <c r="A2182" s="1">
        <v>39156</v>
      </c>
      <c r="B2182">
        <v>4.37</v>
      </c>
    </row>
    <row r="2183" spans="1:2" x14ac:dyDescent="0.25">
      <c r="A2183" s="1">
        <v>39157</v>
      </c>
      <c r="B2183">
        <v>4.3600000000000003</v>
      </c>
    </row>
    <row r="2184" spans="1:2" x14ac:dyDescent="0.25">
      <c r="A2184" s="1">
        <v>39160</v>
      </c>
      <c r="B2184">
        <v>4.3600000000000003</v>
      </c>
    </row>
    <row r="2185" spans="1:2" x14ac:dyDescent="0.25">
      <c r="A2185" s="1">
        <v>39161</v>
      </c>
      <c r="B2185">
        <v>4.3600000000000003</v>
      </c>
    </row>
    <row r="2186" spans="1:2" x14ac:dyDescent="0.25">
      <c r="A2186" s="1">
        <v>39162</v>
      </c>
      <c r="B2186">
        <v>4.3600000000000003</v>
      </c>
    </row>
    <row r="2187" spans="1:2" x14ac:dyDescent="0.25">
      <c r="A2187" s="1">
        <v>39163</v>
      </c>
      <c r="B2187">
        <v>4.3600000000000003</v>
      </c>
    </row>
    <row r="2188" spans="1:2" x14ac:dyDescent="0.25">
      <c r="A2188" s="1">
        <v>39164</v>
      </c>
      <c r="B2188">
        <v>4.3499999999999996</v>
      </c>
    </row>
    <row r="2189" spans="1:2" x14ac:dyDescent="0.25">
      <c r="A2189" s="1">
        <v>39167</v>
      </c>
      <c r="B2189">
        <v>4.3499999999999996</v>
      </c>
    </row>
    <row r="2190" spans="1:2" x14ac:dyDescent="0.25">
      <c r="A2190" s="1">
        <v>39168</v>
      </c>
      <c r="B2190">
        <v>4.3499999999999996</v>
      </c>
    </row>
    <row r="2191" spans="1:2" x14ac:dyDescent="0.25">
      <c r="A2191" s="1">
        <v>39169</v>
      </c>
      <c r="B2191">
        <v>4.3600000000000003</v>
      </c>
    </row>
    <row r="2192" spans="1:2" x14ac:dyDescent="0.25">
      <c r="A2192" s="1">
        <v>39170</v>
      </c>
      <c r="B2192">
        <v>4.3600000000000003</v>
      </c>
    </row>
    <row r="2193" spans="1:2" x14ac:dyDescent="0.25">
      <c r="A2193" s="1">
        <v>39171</v>
      </c>
      <c r="B2193">
        <v>4.37</v>
      </c>
    </row>
    <row r="2194" spans="1:2" x14ac:dyDescent="0.25">
      <c r="A2194" s="1">
        <v>39174</v>
      </c>
      <c r="B2194">
        <v>4.37</v>
      </c>
    </row>
    <row r="2195" spans="1:2" x14ac:dyDescent="0.25">
      <c r="A2195" s="1">
        <v>39175</v>
      </c>
      <c r="B2195">
        <v>4.3600000000000003</v>
      </c>
    </row>
    <row r="2196" spans="1:2" x14ac:dyDescent="0.25">
      <c r="A2196" s="1">
        <v>39176</v>
      </c>
      <c r="B2196">
        <v>4.37</v>
      </c>
    </row>
    <row r="2197" spans="1:2" x14ac:dyDescent="0.25">
      <c r="A2197" s="1">
        <v>39177</v>
      </c>
      <c r="B2197">
        <v>4.37</v>
      </c>
    </row>
    <row r="2198" spans="1:2" x14ac:dyDescent="0.25">
      <c r="A2198" s="1">
        <v>39181</v>
      </c>
      <c r="B2198">
        <v>4.37</v>
      </c>
    </row>
    <row r="2199" spans="1:2" x14ac:dyDescent="0.25">
      <c r="A2199" s="1">
        <v>39182</v>
      </c>
      <c r="B2199">
        <v>4.3600000000000003</v>
      </c>
    </row>
    <row r="2200" spans="1:2" x14ac:dyDescent="0.25">
      <c r="A2200" s="1">
        <v>39183</v>
      </c>
      <c r="B2200">
        <v>4.3600000000000003</v>
      </c>
    </row>
    <row r="2201" spans="1:2" x14ac:dyDescent="0.25">
      <c r="A2201" s="1">
        <v>39184</v>
      </c>
      <c r="B2201">
        <v>4.37</v>
      </c>
    </row>
    <row r="2202" spans="1:2" x14ac:dyDescent="0.25">
      <c r="A2202" s="1">
        <v>39185</v>
      </c>
      <c r="B2202">
        <v>4.3600000000000003</v>
      </c>
    </row>
    <row r="2203" spans="1:2" x14ac:dyDescent="0.25">
      <c r="A2203" s="1">
        <v>39188</v>
      </c>
      <c r="B2203">
        <v>4.3499999999999996</v>
      </c>
    </row>
    <row r="2204" spans="1:2" x14ac:dyDescent="0.25">
      <c r="A2204" s="1">
        <v>39189</v>
      </c>
      <c r="B2204">
        <v>4.3499999999999996</v>
      </c>
    </row>
    <row r="2205" spans="1:2" x14ac:dyDescent="0.25">
      <c r="A2205" s="1">
        <v>39190</v>
      </c>
      <c r="B2205">
        <v>4.3499999999999996</v>
      </c>
    </row>
    <row r="2206" spans="1:2" x14ac:dyDescent="0.25">
      <c r="A2206" s="1">
        <v>39191</v>
      </c>
      <c r="B2206">
        <v>4.34</v>
      </c>
    </row>
    <row r="2207" spans="1:2" x14ac:dyDescent="0.25">
      <c r="A2207" s="1">
        <v>39192</v>
      </c>
      <c r="B2207">
        <v>4.33</v>
      </c>
    </row>
    <row r="2208" spans="1:2" x14ac:dyDescent="0.25">
      <c r="A2208" s="1">
        <v>39195</v>
      </c>
      <c r="B2208">
        <v>4.33</v>
      </c>
    </row>
    <row r="2209" spans="1:2" x14ac:dyDescent="0.25">
      <c r="A2209" s="1">
        <v>39196</v>
      </c>
      <c r="B2209">
        <v>4.32</v>
      </c>
    </row>
    <row r="2210" spans="1:2" x14ac:dyDescent="0.25">
      <c r="A2210" s="1">
        <v>39197</v>
      </c>
      <c r="B2210">
        <v>4.32</v>
      </c>
    </row>
    <row r="2211" spans="1:2" x14ac:dyDescent="0.25">
      <c r="A2211" s="1">
        <v>39198</v>
      </c>
      <c r="B2211">
        <v>4.32</v>
      </c>
    </row>
    <row r="2212" spans="1:2" x14ac:dyDescent="0.25">
      <c r="A2212" s="1">
        <v>39199</v>
      </c>
      <c r="B2212">
        <v>4.32</v>
      </c>
    </row>
    <row r="2213" spans="1:2" x14ac:dyDescent="0.25">
      <c r="A2213" s="1">
        <v>39202</v>
      </c>
      <c r="B2213">
        <v>4.33</v>
      </c>
    </row>
    <row r="2214" spans="1:2" x14ac:dyDescent="0.25">
      <c r="A2214" s="1">
        <v>39203</v>
      </c>
      <c r="B2214">
        <v>4.34</v>
      </c>
    </row>
    <row r="2215" spans="1:2" x14ac:dyDescent="0.25">
      <c r="A2215" s="1">
        <v>39204</v>
      </c>
      <c r="B2215">
        <v>4.3499999999999996</v>
      </c>
    </row>
    <row r="2216" spans="1:2" x14ac:dyDescent="0.25">
      <c r="A2216" s="1">
        <v>39205</v>
      </c>
      <c r="B2216">
        <v>4.34</v>
      </c>
    </row>
    <row r="2217" spans="1:2" x14ac:dyDescent="0.25">
      <c r="A2217" s="1">
        <v>39206</v>
      </c>
      <c r="B2217">
        <v>4.34</v>
      </c>
    </row>
    <row r="2218" spans="1:2" x14ac:dyDescent="0.25">
      <c r="A2218" s="1">
        <v>39209</v>
      </c>
      <c r="B2218">
        <v>4.33</v>
      </c>
    </row>
    <row r="2219" spans="1:2" x14ac:dyDescent="0.25">
      <c r="A2219" s="1">
        <v>39210</v>
      </c>
      <c r="B2219">
        <v>4.33</v>
      </c>
    </row>
    <row r="2220" spans="1:2" x14ac:dyDescent="0.25">
      <c r="A2220" s="1">
        <v>39211</v>
      </c>
      <c r="B2220">
        <v>4.33</v>
      </c>
    </row>
    <row r="2221" spans="1:2" x14ac:dyDescent="0.25">
      <c r="A2221" s="1">
        <v>39212</v>
      </c>
      <c r="B2221">
        <v>4.33</v>
      </c>
    </row>
    <row r="2222" spans="1:2" x14ac:dyDescent="0.25">
      <c r="A2222" s="1">
        <v>39213</v>
      </c>
      <c r="B2222">
        <v>4.32</v>
      </c>
    </row>
    <row r="2223" spans="1:2" x14ac:dyDescent="0.25">
      <c r="A2223" s="1">
        <v>39216</v>
      </c>
      <c r="B2223">
        <v>4.33</v>
      </c>
    </row>
    <row r="2224" spans="1:2" x14ac:dyDescent="0.25">
      <c r="A2224" s="1">
        <v>39217</v>
      </c>
      <c r="B2224">
        <v>4.33</v>
      </c>
    </row>
    <row r="2225" spans="1:2" x14ac:dyDescent="0.25">
      <c r="A2225" s="1">
        <v>39218</v>
      </c>
      <c r="B2225">
        <v>4.34</v>
      </c>
    </row>
    <row r="2226" spans="1:2" x14ac:dyDescent="0.25">
      <c r="A2226" s="1">
        <v>39219</v>
      </c>
      <c r="B2226">
        <v>4.34</v>
      </c>
    </row>
    <row r="2227" spans="1:2" x14ac:dyDescent="0.25">
      <c r="A2227" s="1">
        <v>39220</v>
      </c>
      <c r="B2227">
        <v>4.34</v>
      </c>
    </row>
    <row r="2228" spans="1:2" x14ac:dyDescent="0.25">
      <c r="A2228" s="1">
        <v>39223</v>
      </c>
      <c r="B2228">
        <v>4.34</v>
      </c>
    </row>
    <row r="2229" spans="1:2" x14ac:dyDescent="0.25">
      <c r="A2229" s="1">
        <v>39224</v>
      </c>
      <c r="B2229">
        <v>4.34</v>
      </c>
    </row>
    <row r="2230" spans="1:2" x14ac:dyDescent="0.25">
      <c r="A2230" s="1">
        <v>39225</v>
      </c>
      <c r="B2230">
        <v>4.3499999999999996</v>
      </c>
    </row>
    <row r="2231" spans="1:2" x14ac:dyDescent="0.25">
      <c r="A2231" s="1">
        <v>39226</v>
      </c>
      <c r="B2231">
        <v>4.3600000000000003</v>
      </c>
    </row>
    <row r="2232" spans="1:2" x14ac:dyDescent="0.25">
      <c r="A2232" s="1">
        <v>39227</v>
      </c>
      <c r="B2232">
        <v>4.37</v>
      </c>
    </row>
    <row r="2233" spans="1:2" x14ac:dyDescent="0.25">
      <c r="A2233" s="1">
        <v>39231</v>
      </c>
      <c r="B2233">
        <v>4.3600000000000003</v>
      </c>
    </row>
    <row r="2234" spans="1:2" x14ac:dyDescent="0.25">
      <c r="A2234" s="1">
        <v>39232</v>
      </c>
      <c r="B2234">
        <v>4.3600000000000003</v>
      </c>
    </row>
    <row r="2235" spans="1:2" x14ac:dyDescent="0.25">
      <c r="A2235" s="1">
        <v>39233</v>
      </c>
      <c r="B2235">
        <v>4.37</v>
      </c>
    </row>
    <row r="2236" spans="1:2" x14ac:dyDescent="0.25">
      <c r="A2236" s="1">
        <v>39234</v>
      </c>
      <c r="B2236">
        <v>4.3899999999999997</v>
      </c>
    </row>
    <row r="2237" spans="1:2" x14ac:dyDescent="0.25">
      <c r="A2237" s="1">
        <v>39237</v>
      </c>
      <c r="B2237">
        <v>4.38</v>
      </c>
    </row>
    <row r="2238" spans="1:2" x14ac:dyDescent="0.25">
      <c r="A2238" s="1">
        <v>39238</v>
      </c>
      <c r="B2238">
        <v>4.3899999999999997</v>
      </c>
    </row>
    <row r="2239" spans="1:2" x14ac:dyDescent="0.25">
      <c r="A2239" s="1">
        <v>39239</v>
      </c>
      <c r="B2239">
        <v>4.41</v>
      </c>
    </row>
    <row r="2240" spans="1:2" x14ac:dyDescent="0.25">
      <c r="A2240" s="1">
        <v>39240</v>
      </c>
      <c r="B2240">
        <v>4.4400000000000004</v>
      </c>
    </row>
    <row r="2241" spans="1:2" x14ac:dyDescent="0.25">
      <c r="A2241" s="1">
        <v>39241</v>
      </c>
      <c r="B2241">
        <v>4.45</v>
      </c>
    </row>
    <row r="2242" spans="1:2" x14ac:dyDescent="0.25">
      <c r="A2242" s="1">
        <v>39244</v>
      </c>
      <c r="B2242">
        <v>4.45</v>
      </c>
    </row>
    <row r="2243" spans="1:2" x14ac:dyDescent="0.25">
      <c r="A2243" s="1">
        <v>39245</v>
      </c>
      <c r="B2243">
        <v>4.47</v>
      </c>
    </row>
    <row r="2244" spans="1:2" x14ac:dyDescent="0.25">
      <c r="A2244" s="1">
        <v>39246</v>
      </c>
      <c r="B2244">
        <v>4.46</v>
      </c>
    </row>
    <row r="2245" spans="1:2" x14ac:dyDescent="0.25">
      <c r="A2245" s="1">
        <v>39247</v>
      </c>
      <c r="B2245">
        <v>4.4800000000000004</v>
      </c>
    </row>
    <row r="2246" spans="1:2" x14ac:dyDescent="0.25">
      <c r="A2246" s="1">
        <v>39248</v>
      </c>
      <c r="B2246">
        <v>4.4800000000000004</v>
      </c>
    </row>
    <row r="2247" spans="1:2" x14ac:dyDescent="0.25">
      <c r="A2247" s="1">
        <v>39251</v>
      </c>
      <c r="B2247">
        <v>4.47</v>
      </c>
    </row>
    <row r="2248" spans="1:2" x14ac:dyDescent="0.25">
      <c r="A2248" s="1">
        <v>39252</v>
      </c>
      <c r="B2248">
        <v>4.4800000000000004</v>
      </c>
    </row>
    <row r="2249" spans="1:2" x14ac:dyDescent="0.25">
      <c r="A2249" s="1">
        <v>39253</v>
      </c>
      <c r="B2249">
        <v>4.49</v>
      </c>
    </row>
    <row r="2250" spans="1:2" x14ac:dyDescent="0.25">
      <c r="A2250" s="1">
        <v>39254</v>
      </c>
      <c r="B2250">
        <v>4.5</v>
      </c>
    </row>
    <row r="2251" spans="1:2" x14ac:dyDescent="0.25">
      <c r="A2251" s="1">
        <v>39255</v>
      </c>
      <c r="B2251">
        <v>4.51</v>
      </c>
    </row>
    <row r="2252" spans="1:2" x14ac:dyDescent="0.25">
      <c r="A2252" s="1">
        <v>39258</v>
      </c>
      <c r="B2252">
        <v>4.53</v>
      </c>
    </row>
    <row r="2253" spans="1:2" x14ac:dyDescent="0.25">
      <c r="A2253" s="1">
        <v>39259</v>
      </c>
      <c r="B2253">
        <v>4.54</v>
      </c>
    </row>
    <row r="2254" spans="1:2" x14ac:dyDescent="0.25">
      <c r="A2254" s="1">
        <v>39260</v>
      </c>
      <c r="B2254">
        <v>4.5599999999999996</v>
      </c>
    </row>
    <row r="2255" spans="1:2" x14ac:dyDescent="0.25">
      <c r="A2255" s="1">
        <v>39261</v>
      </c>
      <c r="B2255">
        <v>4.57</v>
      </c>
    </row>
    <row r="2256" spans="1:2" x14ac:dyDescent="0.25">
      <c r="A2256" s="1">
        <v>39262</v>
      </c>
      <c r="B2256">
        <v>4.57</v>
      </c>
    </row>
    <row r="2257" spans="1:2" x14ac:dyDescent="0.25">
      <c r="A2257" s="1">
        <v>39265</v>
      </c>
      <c r="B2257">
        <v>4.57</v>
      </c>
    </row>
    <row r="2258" spans="1:2" x14ac:dyDescent="0.25">
      <c r="A2258" s="1">
        <v>39266</v>
      </c>
      <c r="B2258">
        <v>4.5599999999999996</v>
      </c>
    </row>
    <row r="2259" spans="1:2" x14ac:dyDescent="0.25">
      <c r="A2259" s="1">
        <v>39268</v>
      </c>
      <c r="B2259">
        <v>4.5599999999999996</v>
      </c>
    </row>
    <row r="2260" spans="1:2" x14ac:dyDescent="0.25">
      <c r="A2260" s="1">
        <v>39269</v>
      </c>
      <c r="B2260">
        <v>4.5599999999999996</v>
      </c>
    </row>
    <row r="2261" spans="1:2" x14ac:dyDescent="0.25">
      <c r="A2261" s="1">
        <v>39272</v>
      </c>
      <c r="B2261">
        <v>4.5599999999999996</v>
      </c>
    </row>
    <row r="2262" spans="1:2" x14ac:dyDescent="0.25">
      <c r="A2262" s="1">
        <v>39273</v>
      </c>
      <c r="B2262">
        <v>4.58</v>
      </c>
    </row>
    <row r="2263" spans="1:2" x14ac:dyDescent="0.25">
      <c r="A2263" s="1">
        <v>39274</v>
      </c>
      <c r="B2263">
        <v>4.59</v>
      </c>
    </row>
    <row r="2264" spans="1:2" x14ac:dyDescent="0.25">
      <c r="A2264" s="1">
        <v>39275</v>
      </c>
      <c r="B2264">
        <v>4.58</v>
      </c>
    </row>
    <row r="2265" spans="1:2" x14ac:dyDescent="0.25">
      <c r="A2265" s="1">
        <v>39276</v>
      </c>
      <c r="B2265">
        <v>4.57</v>
      </c>
    </row>
    <row r="2266" spans="1:2" x14ac:dyDescent="0.25">
      <c r="A2266" s="1">
        <v>39279</v>
      </c>
      <c r="B2266">
        <v>4.58</v>
      </c>
    </row>
    <row r="2267" spans="1:2" x14ac:dyDescent="0.25">
      <c r="A2267" s="1">
        <v>39280</v>
      </c>
      <c r="B2267">
        <v>4.57</v>
      </c>
    </row>
    <row r="2268" spans="1:2" x14ac:dyDescent="0.25">
      <c r="A2268" s="1">
        <v>39281</v>
      </c>
      <c r="B2268">
        <v>4.5999999999999996</v>
      </c>
    </row>
    <row r="2269" spans="1:2" x14ac:dyDescent="0.25">
      <c r="A2269" s="1">
        <v>39282</v>
      </c>
      <c r="B2269">
        <v>4.59</v>
      </c>
    </row>
    <row r="2270" spans="1:2" x14ac:dyDescent="0.25">
      <c r="A2270" s="1">
        <v>39283</v>
      </c>
      <c r="B2270">
        <v>4.5999999999999996</v>
      </c>
    </row>
    <row r="2271" spans="1:2" x14ac:dyDescent="0.25">
      <c r="A2271" s="1">
        <v>39286</v>
      </c>
      <c r="B2271">
        <v>4.59</v>
      </c>
    </row>
    <row r="2272" spans="1:2" x14ac:dyDescent="0.25">
      <c r="A2272" s="1">
        <v>39287</v>
      </c>
      <c r="B2272">
        <v>4.62</v>
      </c>
    </row>
    <row r="2273" spans="1:2" x14ac:dyDescent="0.25">
      <c r="A2273" s="1">
        <v>39288</v>
      </c>
      <c r="B2273">
        <v>4.62</v>
      </c>
    </row>
    <row r="2274" spans="1:2" x14ac:dyDescent="0.25">
      <c r="A2274" s="1">
        <v>39289</v>
      </c>
      <c r="B2274">
        <v>4.66</v>
      </c>
    </row>
    <row r="2275" spans="1:2" x14ac:dyDescent="0.25">
      <c r="A2275" s="1">
        <v>39290</v>
      </c>
      <c r="B2275">
        <v>4.67</v>
      </c>
    </row>
    <row r="2276" spans="1:2" x14ac:dyDescent="0.25">
      <c r="A2276" s="1">
        <v>39293</v>
      </c>
      <c r="B2276">
        <v>4.67</v>
      </c>
    </row>
    <row r="2277" spans="1:2" x14ac:dyDescent="0.25">
      <c r="A2277" s="1">
        <v>39294</v>
      </c>
      <c r="B2277">
        <v>4.66</v>
      </c>
    </row>
    <row r="2278" spans="1:2" x14ac:dyDescent="0.25">
      <c r="A2278" s="1">
        <v>39295</v>
      </c>
      <c r="B2278">
        <v>4.67</v>
      </c>
    </row>
    <row r="2279" spans="1:2" x14ac:dyDescent="0.25">
      <c r="A2279" s="1">
        <v>39296</v>
      </c>
      <c r="B2279">
        <v>4.68</v>
      </c>
    </row>
    <row r="2280" spans="1:2" x14ac:dyDescent="0.25">
      <c r="A2280" s="1">
        <v>39297</v>
      </c>
      <c r="B2280">
        <v>4.68</v>
      </c>
    </row>
    <row r="2281" spans="1:2" x14ac:dyDescent="0.25">
      <c r="A2281" s="1">
        <v>39300</v>
      </c>
      <c r="B2281">
        <v>4.68</v>
      </c>
    </row>
    <row r="2282" spans="1:2" x14ac:dyDescent="0.25">
      <c r="A2282" s="1">
        <v>39301</v>
      </c>
      <c r="B2282">
        <v>4.67</v>
      </c>
    </row>
    <row r="2283" spans="1:2" x14ac:dyDescent="0.25">
      <c r="A2283" s="1">
        <v>39302</v>
      </c>
      <c r="B2283">
        <v>4.6399999999999997</v>
      </c>
    </row>
    <row r="2284" spans="1:2" x14ac:dyDescent="0.25">
      <c r="A2284" s="1">
        <v>39303</v>
      </c>
      <c r="B2284">
        <v>4.66</v>
      </c>
    </row>
    <row r="2285" spans="1:2" x14ac:dyDescent="0.25">
      <c r="A2285" s="1">
        <v>39304</v>
      </c>
      <c r="B2285">
        <v>4.66</v>
      </c>
    </row>
    <row r="2286" spans="1:2" x14ac:dyDescent="0.25">
      <c r="A2286" s="1">
        <v>39307</v>
      </c>
      <c r="B2286">
        <v>4.6500000000000004</v>
      </c>
    </row>
    <row r="2287" spans="1:2" x14ac:dyDescent="0.25">
      <c r="A2287" s="1">
        <v>39308</v>
      </c>
      <c r="B2287">
        <v>4.67</v>
      </c>
    </row>
    <row r="2288" spans="1:2" x14ac:dyDescent="0.25">
      <c r="A2288" s="1">
        <v>39309</v>
      </c>
      <c r="B2288">
        <v>4.68</v>
      </c>
    </row>
    <row r="2289" spans="1:2" x14ac:dyDescent="0.25">
      <c r="A2289" s="1">
        <v>39310</v>
      </c>
      <c r="B2289">
        <v>4.71</v>
      </c>
    </row>
    <row r="2290" spans="1:2" x14ac:dyDescent="0.25">
      <c r="A2290" s="1">
        <v>39311</v>
      </c>
      <c r="B2290">
        <v>4.6900000000000004</v>
      </c>
    </row>
    <row r="2291" spans="1:2" x14ac:dyDescent="0.25">
      <c r="A2291" s="1">
        <v>39314</v>
      </c>
      <c r="B2291">
        <v>4.68</v>
      </c>
    </row>
    <row r="2292" spans="1:2" x14ac:dyDescent="0.25">
      <c r="A2292" s="1">
        <v>39315</v>
      </c>
      <c r="B2292">
        <v>4.67</v>
      </c>
    </row>
    <row r="2293" spans="1:2" x14ac:dyDescent="0.25">
      <c r="A2293" s="1">
        <v>39316</v>
      </c>
      <c r="B2293">
        <v>4.66</v>
      </c>
    </row>
    <row r="2294" spans="1:2" x14ac:dyDescent="0.25">
      <c r="A2294" s="1">
        <v>39317</v>
      </c>
      <c r="B2294">
        <v>4.6500000000000004</v>
      </c>
    </row>
    <row r="2295" spans="1:2" x14ac:dyDescent="0.25">
      <c r="A2295" s="1">
        <v>39318</v>
      </c>
      <c r="B2295">
        <v>4.6399999999999997</v>
      </c>
    </row>
    <row r="2296" spans="1:2" x14ac:dyDescent="0.25">
      <c r="A2296" s="1">
        <v>39321</v>
      </c>
      <c r="B2296">
        <v>4.63</v>
      </c>
    </row>
    <row r="2297" spans="1:2" x14ac:dyDescent="0.25">
      <c r="A2297" s="1">
        <v>39322</v>
      </c>
      <c r="B2297">
        <v>4.6399999999999997</v>
      </c>
    </row>
    <row r="2298" spans="1:2" x14ac:dyDescent="0.25">
      <c r="A2298" s="1">
        <v>39323</v>
      </c>
      <c r="B2298">
        <v>4.6399999999999997</v>
      </c>
    </row>
    <row r="2299" spans="1:2" x14ac:dyDescent="0.25">
      <c r="A2299" s="1">
        <v>39324</v>
      </c>
      <c r="B2299">
        <v>4.6399999999999997</v>
      </c>
    </row>
    <row r="2300" spans="1:2" x14ac:dyDescent="0.25">
      <c r="A2300" s="1">
        <v>39325</v>
      </c>
      <c r="B2300">
        <v>4.6399999999999997</v>
      </c>
    </row>
    <row r="2301" spans="1:2" x14ac:dyDescent="0.25">
      <c r="A2301" s="1">
        <v>39329</v>
      </c>
      <c r="B2301">
        <v>4.6399999999999997</v>
      </c>
    </row>
    <row r="2302" spans="1:2" x14ac:dyDescent="0.25">
      <c r="A2302" s="1">
        <v>39330</v>
      </c>
      <c r="B2302">
        <v>4.63</v>
      </c>
    </row>
    <row r="2303" spans="1:2" x14ac:dyDescent="0.25">
      <c r="A2303" s="1">
        <v>39331</v>
      </c>
      <c r="B2303">
        <v>4.62</v>
      </c>
    </row>
    <row r="2304" spans="1:2" x14ac:dyDescent="0.25">
      <c r="A2304" s="1">
        <v>39332</v>
      </c>
      <c r="B2304">
        <v>4.63</v>
      </c>
    </row>
    <row r="2305" spans="1:2" x14ac:dyDescent="0.25">
      <c r="A2305" s="1">
        <v>39335</v>
      </c>
      <c r="B2305">
        <v>4.62</v>
      </c>
    </row>
    <row r="2306" spans="1:2" x14ac:dyDescent="0.25">
      <c r="A2306" s="1">
        <v>39336</v>
      </c>
      <c r="B2306">
        <v>4.6100000000000003</v>
      </c>
    </row>
    <row r="2307" spans="1:2" x14ac:dyDescent="0.25">
      <c r="A2307" s="1">
        <v>39337</v>
      </c>
      <c r="B2307">
        <v>4.6100000000000003</v>
      </c>
    </row>
    <row r="2308" spans="1:2" x14ac:dyDescent="0.25">
      <c r="A2308" s="1">
        <v>39338</v>
      </c>
      <c r="B2308">
        <v>4.5999999999999996</v>
      </c>
    </row>
    <row r="2309" spans="1:2" x14ac:dyDescent="0.25">
      <c r="A2309" s="1">
        <v>39339</v>
      </c>
      <c r="B2309">
        <v>4.62</v>
      </c>
    </row>
    <row r="2310" spans="1:2" x14ac:dyDescent="0.25">
      <c r="A2310" s="1">
        <v>39342</v>
      </c>
      <c r="B2310">
        <v>4.5999999999999996</v>
      </c>
    </row>
    <row r="2311" spans="1:2" x14ac:dyDescent="0.25">
      <c r="A2311" s="1">
        <v>39343</v>
      </c>
      <c r="B2311">
        <v>4.6100000000000003</v>
      </c>
    </row>
    <row r="2312" spans="1:2" x14ac:dyDescent="0.25">
      <c r="A2312" s="1">
        <v>39344</v>
      </c>
      <c r="B2312">
        <v>4.5999999999999996</v>
      </c>
    </row>
    <row r="2313" spans="1:2" x14ac:dyDescent="0.25">
      <c r="A2313" s="1">
        <v>39345</v>
      </c>
      <c r="B2313">
        <v>4.59</v>
      </c>
    </row>
    <row r="2314" spans="1:2" x14ac:dyDescent="0.25">
      <c r="A2314" s="1">
        <v>39346</v>
      </c>
      <c r="B2314">
        <v>4.59</v>
      </c>
    </row>
    <row r="2315" spans="1:2" x14ac:dyDescent="0.25">
      <c r="A2315" s="1">
        <v>39349</v>
      </c>
      <c r="B2315">
        <v>4.59</v>
      </c>
    </row>
    <row r="2316" spans="1:2" x14ac:dyDescent="0.25">
      <c r="A2316" s="1">
        <v>39350</v>
      </c>
      <c r="B2316">
        <v>4.5999999999999996</v>
      </c>
    </row>
    <row r="2317" spans="1:2" x14ac:dyDescent="0.25">
      <c r="A2317" s="1">
        <v>39351</v>
      </c>
      <c r="B2317">
        <v>4.59</v>
      </c>
    </row>
    <row r="2318" spans="1:2" x14ac:dyDescent="0.25">
      <c r="A2318" s="1">
        <v>39352</v>
      </c>
      <c r="B2318">
        <v>4.59</v>
      </c>
    </row>
    <row r="2319" spans="1:2" x14ac:dyDescent="0.25">
      <c r="A2319" s="1">
        <v>39353</v>
      </c>
      <c r="B2319">
        <v>4.5999999999999996</v>
      </c>
    </row>
    <row r="2320" spans="1:2" x14ac:dyDescent="0.25">
      <c r="A2320" s="1">
        <v>39356</v>
      </c>
      <c r="B2320">
        <v>4.6100000000000003</v>
      </c>
    </row>
    <row r="2321" spans="1:2" x14ac:dyDescent="0.25">
      <c r="A2321" s="1">
        <v>39357</v>
      </c>
      <c r="B2321">
        <v>4.6100000000000003</v>
      </c>
    </row>
    <row r="2322" spans="1:2" x14ac:dyDescent="0.25">
      <c r="A2322" s="1">
        <v>39358</v>
      </c>
      <c r="B2322">
        <v>4.5999999999999996</v>
      </c>
    </row>
    <row r="2323" spans="1:2" x14ac:dyDescent="0.25">
      <c r="A2323" s="1">
        <v>39359</v>
      </c>
      <c r="B2323">
        <v>4.59</v>
      </c>
    </row>
    <row r="2324" spans="1:2" x14ac:dyDescent="0.25">
      <c r="A2324" s="1">
        <v>39360</v>
      </c>
      <c r="B2324">
        <v>4.57</v>
      </c>
    </row>
    <row r="2325" spans="1:2" x14ac:dyDescent="0.25">
      <c r="A2325" s="1">
        <v>39364</v>
      </c>
      <c r="B2325">
        <v>4.54</v>
      </c>
    </row>
    <row r="2326" spans="1:2" x14ac:dyDescent="0.25">
      <c r="A2326" s="1">
        <v>39365</v>
      </c>
      <c r="B2326">
        <v>4.54</v>
      </c>
    </row>
    <row r="2327" spans="1:2" x14ac:dyDescent="0.25">
      <c r="A2327" s="1">
        <v>39366</v>
      </c>
      <c r="B2327">
        <v>4.54</v>
      </c>
    </row>
    <row r="2328" spans="1:2" x14ac:dyDescent="0.25">
      <c r="A2328" s="1">
        <v>39367</v>
      </c>
      <c r="B2328">
        <v>4.54</v>
      </c>
    </row>
    <row r="2329" spans="1:2" x14ac:dyDescent="0.25">
      <c r="A2329" s="1">
        <v>39370</v>
      </c>
      <c r="B2329">
        <v>4.55</v>
      </c>
    </row>
    <row r="2330" spans="1:2" x14ac:dyDescent="0.25">
      <c r="A2330" s="1">
        <v>39371</v>
      </c>
      <c r="B2330">
        <v>4.5599999999999996</v>
      </c>
    </row>
    <row r="2331" spans="1:2" x14ac:dyDescent="0.25">
      <c r="A2331" s="1">
        <v>39372</v>
      </c>
      <c r="B2331">
        <v>4.5599999999999996</v>
      </c>
    </row>
    <row r="2332" spans="1:2" x14ac:dyDescent="0.25">
      <c r="A2332" s="1">
        <v>39373</v>
      </c>
      <c r="B2332">
        <v>4.58</v>
      </c>
    </row>
    <row r="2333" spans="1:2" x14ac:dyDescent="0.25">
      <c r="A2333" s="1">
        <v>39374</v>
      </c>
      <c r="B2333">
        <v>4.58</v>
      </c>
    </row>
    <row r="2334" spans="1:2" x14ac:dyDescent="0.25">
      <c r="A2334" s="1">
        <v>39377</v>
      </c>
      <c r="B2334">
        <v>4.58</v>
      </c>
    </row>
    <row r="2335" spans="1:2" x14ac:dyDescent="0.25">
      <c r="A2335" s="1">
        <v>39378</v>
      </c>
      <c r="B2335">
        <v>4.57</v>
      </c>
    </row>
    <row r="2336" spans="1:2" x14ac:dyDescent="0.25">
      <c r="A2336" s="1">
        <v>39379</v>
      </c>
      <c r="B2336">
        <v>4.57</v>
      </c>
    </row>
    <row r="2337" spans="1:2" x14ac:dyDescent="0.25">
      <c r="A2337" s="1">
        <v>39380</v>
      </c>
      <c r="B2337">
        <v>4.57</v>
      </c>
    </row>
    <row r="2338" spans="1:2" x14ac:dyDescent="0.25">
      <c r="A2338" s="1">
        <v>39381</v>
      </c>
      <c r="B2338">
        <v>4.57</v>
      </c>
    </row>
    <row r="2339" spans="1:2" x14ac:dyDescent="0.25">
      <c r="A2339" s="1">
        <v>39384</v>
      </c>
      <c r="B2339">
        <v>4.58</v>
      </c>
    </row>
    <row r="2340" spans="1:2" x14ac:dyDescent="0.25">
      <c r="A2340" s="1">
        <v>39385</v>
      </c>
      <c r="B2340">
        <v>4.57</v>
      </c>
    </row>
    <row r="2341" spans="1:2" x14ac:dyDescent="0.25">
      <c r="A2341" s="1">
        <v>39386</v>
      </c>
      <c r="B2341">
        <v>4.58</v>
      </c>
    </row>
    <row r="2342" spans="1:2" x14ac:dyDescent="0.25">
      <c r="A2342" s="1">
        <v>39387</v>
      </c>
      <c r="B2342">
        <v>4.6100000000000003</v>
      </c>
    </row>
    <row r="2343" spans="1:2" x14ac:dyDescent="0.25">
      <c r="A2343" s="1">
        <v>39388</v>
      </c>
      <c r="B2343">
        <v>4.62</v>
      </c>
    </row>
    <row r="2344" spans="1:2" x14ac:dyDescent="0.25">
      <c r="A2344" s="1">
        <v>39391</v>
      </c>
      <c r="B2344">
        <v>4.63</v>
      </c>
    </row>
    <row r="2345" spans="1:2" x14ac:dyDescent="0.25">
      <c r="A2345" s="1">
        <v>39392</v>
      </c>
      <c r="B2345">
        <v>4.62</v>
      </c>
    </row>
    <row r="2346" spans="1:2" x14ac:dyDescent="0.25">
      <c r="A2346" s="1">
        <v>39393</v>
      </c>
      <c r="B2346">
        <v>4.62</v>
      </c>
    </row>
    <row r="2347" spans="1:2" x14ac:dyDescent="0.25">
      <c r="A2347" s="1">
        <v>39394</v>
      </c>
      <c r="B2347">
        <v>4.63</v>
      </c>
    </row>
    <row r="2348" spans="1:2" x14ac:dyDescent="0.25">
      <c r="A2348" s="1">
        <v>39395</v>
      </c>
      <c r="B2348">
        <v>4.63</v>
      </c>
    </row>
    <row r="2349" spans="1:2" x14ac:dyDescent="0.25">
      <c r="A2349" s="1">
        <v>39399</v>
      </c>
      <c r="B2349">
        <v>4.62</v>
      </c>
    </row>
    <row r="2350" spans="1:2" x14ac:dyDescent="0.25">
      <c r="A2350" s="1">
        <v>39400</v>
      </c>
      <c r="B2350">
        <v>4.6399999999999997</v>
      </c>
    </row>
    <row r="2351" spans="1:2" x14ac:dyDescent="0.25">
      <c r="A2351" s="1">
        <v>39401</v>
      </c>
      <c r="B2351">
        <v>4.67</v>
      </c>
    </row>
    <row r="2352" spans="1:2" x14ac:dyDescent="0.25">
      <c r="A2352" s="1">
        <v>39402</v>
      </c>
      <c r="B2352">
        <v>4.68</v>
      </c>
    </row>
    <row r="2353" spans="1:2" x14ac:dyDescent="0.25">
      <c r="A2353" s="1">
        <v>39405</v>
      </c>
      <c r="B2353">
        <v>4.6900000000000004</v>
      </c>
    </row>
    <row r="2354" spans="1:2" x14ac:dyDescent="0.25">
      <c r="A2354" s="1">
        <v>39406</v>
      </c>
      <c r="B2354">
        <v>4.7</v>
      </c>
    </row>
    <row r="2355" spans="1:2" x14ac:dyDescent="0.25">
      <c r="A2355" s="1">
        <v>39407</v>
      </c>
      <c r="B2355">
        <v>4.6900000000000004</v>
      </c>
    </row>
    <row r="2356" spans="1:2" x14ac:dyDescent="0.25">
      <c r="A2356" s="1">
        <v>39409</v>
      </c>
      <c r="B2356">
        <v>4.67</v>
      </c>
    </row>
    <row r="2357" spans="1:2" x14ac:dyDescent="0.25">
      <c r="A2357" s="1">
        <v>39412</v>
      </c>
      <c r="B2357">
        <v>4.66</v>
      </c>
    </row>
    <row r="2358" spans="1:2" x14ac:dyDescent="0.25">
      <c r="A2358" s="1">
        <v>39413</v>
      </c>
      <c r="B2358">
        <v>4.66</v>
      </c>
    </row>
    <row r="2359" spans="1:2" x14ac:dyDescent="0.25">
      <c r="A2359" s="1">
        <v>39414</v>
      </c>
      <c r="B2359">
        <v>4.6399999999999997</v>
      </c>
    </row>
    <row r="2360" spans="1:2" x14ac:dyDescent="0.25">
      <c r="A2360" s="1">
        <v>39415</v>
      </c>
      <c r="B2360">
        <v>4.6399999999999997</v>
      </c>
    </row>
    <row r="2361" spans="1:2" x14ac:dyDescent="0.25">
      <c r="A2361" s="1">
        <v>39416</v>
      </c>
      <c r="B2361">
        <v>4.67</v>
      </c>
    </row>
    <row r="2362" spans="1:2" x14ac:dyDescent="0.25">
      <c r="A2362" s="1">
        <v>39419</v>
      </c>
      <c r="B2362">
        <v>4.66</v>
      </c>
    </row>
    <row r="2363" spans="1:2" x14ac:dyDescent="0.25">
      <c r="A2363" s="1">
        <v>39420</v>
      </c>
      <c r="B2363">
        <v>4.67</v>
      </c>
    </row>
    <row r="2364" spans="1:2" x14ac:dyDescent="0.25">
      <c r="A2364" s="1">
        <v>39421</v>
      </c>
      <c r="B2364">
        <v>4.67</v>
      </c>
    </row>
    <row r="2365" spans="1:2" x14ac:dyDescent="0.25">
      <c r="A2365" s="1">
        <v>39422</v>
      </c>
      <c r="B2365">
        <v>4.63</v>
      </c>
    </row>
    <row r="2366" spans="1:2" x14ac:dyDescent="0.25">
      <c r="A2366" s="1">
        <v>39423</v>
      </c>
      <c r="B2366">
        <v>4.6500000000000004</v>
      </c>
    </row>
    <row r="2367" spans="1:2" x14ac:dyDescent="0.25">
      <c r="A2367" s="1">
        <v>39426</v>
      </c>
      <c r="B2367">
        <v>4.6399999999999997</v>
      </c>
    </row>
    <row r="2368" spans="1:2" x14ac:dyDescent="0.25">
      <c r="A2368" s="1">
        <v>39427</v>
      </c>
      <c r="B2368">
        <v>4.6500000000000004</v>
      </c>
    </row>
    <row r="2369" spans="1:2" x14ac:dyDescent="0.25">
      <c r="A2369" s="1">
        <v>39428</v>
      </c>
      <c r="B2369">
        <v>4.6399999999999997</v>
      </c>
    </row>
    <row r="2370" spans="1:2" x14ac:dyDescent="0.25">
      <c r="A2370" s="1">
        <v>39429</v>
      </c>
      <c r="B2370">
        <v>4.63</v>
      </c>
    </row>
    <row r="2371" spans="1:2" x14ac:dyDescent="0.25">
      <c r="A2371" s="1">
        <v>39430</v>
      </c>
      <c r="B2371">
        <v>4.6500000000000004</v>
      </c>
    </row>
    <row r="2372" spans="1:2" x14ac:dyDescent="0.25">
      <c r="A2372" s="1">
        <v>39433</v>
      </c>
      <c r="B2372">
        <v>4.6399999999999997</v>
      </c>
    </row>
    <row r="2373" spans="1:2" x14ac:dyDescent="0.25">
      <c r="A2373" s="1">
        <v>39434</v>
      </c>
      <c r="B2373">
        <v>4.63</v>
      </c>
    </row>
    <row r="2374" spans="1:2" x14ac:dyDescent="0.25">
      <c r="A2374" s="1">
        <v>39435</v>
      </c>
      <c r="B2374">
        <v>4.63</v>
      </c>
    </row>
    <row r="2375" spans="1:2" x14ac:dyDescent="0.25">
      <c r="A2375" s="1">
        <v>39436</v>
      </c>
      <c r="B2375">
        <v>4.62</v>
      </c>
    </row>
    <row r="2376" spans="1:2" x14ac:dyDescent="0.25">
      <c r="A2376" s="1">
        <v>39437</v>
      </c>
      <c r="B2376">
        <v>4.62</v>
      </c>
    </row>
    <row r="2377" spans="1:2" x14ac:dyDescent="0.25">
      <c r="A2377" s="1">
        <v>39440</v>
      </c>
      <c r="B2377">
        <v>4.6100000000000003</v>
      </c>
    </row>
    <row r="2378" spans="1:2" x14ac:dyDescent="0.25">
      <c r="A2378" s="1">
        <v>39442</v>
      </c>
      <c r="B2378">
        <v>4.5999999999999996</v>
      </c>
    </row>
    <row r="2379" spans="1:2" x14ac:dyDescent="0.25">
      <c r="A2379" s="1">
        <v>39443</v>
      </c>
      <c r="B2379">
        <v>4.62</v>
      </c>
    </row>
    <row r="2380" spans="1:2" x14ac:dyDescent="0.25">
      <c r="A2380" s="1">
        <v>39444</v>
      </c>
      <c r="B2380">
        <v>4.62</v>
      </c>
    </row>
    <row r="2381" spans="1:2" x14ac:dyDescent="0.25">
      <c r="A2381" s="1">
        <v>39447</v>
      </c>
      <c r="B2381">
        <v>4.6100000000000003</v>
      </c>
    </row>
    <row r="2382" spans="1:2" x14ac:dyDescent="0.25">
      <c r="A2382" s="1">
        <v>39449</v>
      </c>
      <c r="B2382">
        <v>4.6500000000000004</v>
      </c>
    </row>
    <row r="2383" spans="1:2" x14ac:dyDescent="0.25">
      <c r="A2383" s="1">
        <v>39450</v>
      </c>
      <c r="B2383">
        <v>4.6500000000000004</v>
      </c>
    </row>
    <row r="2384" spans="1:2" x14ac:dyDescent="0.25">
      <c r="A2384" s="1">
        <v>39451</v>
      </c>
      <c r="B2384">
        <v>4.67</v>
      </c>
    </row>
    <row r="2385" spans="1:2" x14ac:dyDescent="0.25">
      <c r="A2385" s="1">
        <v>39454</v>
      </c>
      <c r="B2385">
        <v>4.6500000000000004</v>
      </c>
    </row>
    <row r="2386" spans="1:2" x14ac:dyDescent="0.25">
      <c r="A2386" s="1">
        <v>39455</v>
      </c>
      <c r="B2386">
        <v>4.66</v>
      </c>
    </row>
    <row r="2387" spans="1:2" x14ac:dyDescent="0.25">
      <c r="A2387" s="1">
        <v>39456</v>
      </c>
      <c r="B2387">
        <v>4.67</v>
      </c>
    </row>
    <row r="2388" spans="1:2" x14ac:dyDescent="0.25">
      <c r="A2388" s="1">
        <v>39457</v>
      </c>
      <c r="B2388">
        <v>4.68</v>
      </c>
    </row>
    <row r="2389" spans="1:2" x14ac:dyDescent="0.25">
      <c r="A2389" s="1">
        <v>39458</v>
      </c>
      <c r="B2389">
        <v>4.68</v>
      </c>
    </row>
    <row r="2390" spans="1:2" x14ac:dyDescent="0.25">
      <c r="A2390" s="1">
        <v>39461</v>
      </c>
      <c r="B2390">
        <v>4.6900000000000004</v>
      </c>
    </row>
    <row r="2391" spans="1:2" x14ac:dyDescent="0.25">
      <c r="A2391" s="1">
        <v>39462</v>
      </c>
      <c r="B2391">
        <v>4.6900000000000004</v>
      </c>
    </row>
    <row r="2392" spans="1:2" x14ac:dyDescent="0.25">
      <c r="A2392" s="1">
        <v>39463</v>
      </c>
      <c r="B2392">
        <v>4.7</v>
      </c>
    </row>
    <row r="2393" spans="1:2" x14ac:dyDescent="0.25">
      <c r="A2393" s="1">
        <v>39464</v>
      </c>
      <c r="B2393">
        <v>4.71</v>
      </c>
    </row>
    <row r="2394" spans="1:2" x14ac:dyDescent="0.25">
      <c r="A2394" s="1">
        <v>39465</v>
      </c>
      <c r="B2394">
        <v>4.71</v>
      </c>
    </row>
    <row r="2395" spans="1:2" x14ac:dyDescent="0.25">
      <c r="A2395" s="1">
        <v>39469</v>
      </c>
      <c r="B2395">
        <v>4.72</v>
      </c>
    </row>
    <row r="2396" spans="1:2" x14ac:dyDescent="0.25">
      <c r="A2396" s="1">
        <v>39470</v>
      </c>
      <c r="B2396">
        <v>4.72</v>
      </c>
    </row>
    <row r="2397" spans="1:2" x14ac:dyDescent="0.25">
      <c r="A2397" s="1">
        <v>39471</v>
      </c>
      <c r="B2397">
        <v>4.7</v>
      </c>
    </row>
    <row r="2398" spans="1:2" x14ac:dyDescent="0.25">
      <c r="A2398" s="1">
        <v>39472</v>
      </c>
      <c r="B2398">
        <v>4.6900000000000004</v>
      </c>
    </row>
    <row r="2399" spans="1:2" x14ac:dyDescent="0.25">
      <c r="A2399" s="1">
        <v>39475</v>
      </c>
      <c r="B2399">
        <v>4.68</v>
      </c>
    </row>
    <row r="2400" spans="1:2" x14ac:dyDescent="0.25">
      <c r="A2400" s="1">
        <v>39476</v>
      </c>
      <c r="B2400">
        <v>4.67</v>
      </c>
    </row>
    <row r="2401" spans="1:2" x14ac:dyDescent="0.25">
      <c r="A2401" s="1">
        <v>39477</v>
      </c>
      <c r="B2401">
        <v>4.6900000000000004</v>
      </c>
    </row>
    <row r="2402" spans="1:2" x14ac:dyDescent="0.25">
      <c r="A2402" s="1">
        <v>39478</v>
      </c>
      <c r="B2402">
        <v>4.7</v>
      </c>
    </row>
    <row r="2403" spans="1:2" x14ac:dyDescent="0.25">
      <c r="A2403" s="1">
        <v>39479</v>
      </c>
      <c r="B2403">
        <v>4.72</v>
      </c>
    </row>
    <row r="2404" spans="1:2" x14ac:dyDescent="0.25">
      <c r="A2404" s="1">
        <v>39482</v>
      </c>
      <c r="B2404">
        <v>4.71</v>
      </c>
    </row>
    <row r="2405" spans="1:2" x14ac:dyDescent="0.25">
      <c r="A2405" s="1">
        <v>39483</v>
      </c>
      <c r="B2405">
        <v>4.72</v>
      </c>
    </row>
    <row r="2406" spans="1:2" x14ac:dyDescent="0.25">
      <c r="A2406" s="1">
        <v>39484</v>
      </c>
      <c r="B2406">
        <v>4.72</v>
      </c>
    </row>
    <row r="2407" spans="1:2" x14ac:dyDescent="0.25">
      <c r="A2407" s="1">
        <v>39485</v>
      </c>
      <c r="B2407">
        <v>4.7300000000000004</v>
      </c>
    </row>
    <row r="2408" spans="1:2" x14ac:dyDescent="0.25">
      <c r="A2408" s="1">
        <v>39486</v>
      </c>
      <c r="B2408">
        <v>4.72</v>
      </c>
    </row>
    <row r="2409" spans="1:2" x14ac:dyDescent="0.25">
      <c r="A2409" s="1">
        <v>39489</v>
      </c>
      <c r="B2409">
        <v>4.71</v>
      </c>
    </row>
    <row r="2410" spans="1:2" x14ac:dyDescent="0.25">
      <c r="A2410" s="1">
        <v>39490</v>
      </c>
      <c r="B2410">
        <v>4.7</v>
      </c>
    </row>
    <row r="2411" spans="1:2" x14ac:dyDescent="0.25">
      <c r="A2411" s="1">
        <v>39491</v>
      </c>
      <c r="B2411">
        <v>4.71</v>
      </c>
    </row>
    <row r="2412" spans="1:2" x14ac:dyDescent="0.25">
      <c r="A2412" s="1">
        <v>39492</v>
      </c>
      <c r="B2412">
        <v>4.71</v>
      </c>
    </row>
    <row r="2413" spans="1:2" x14ac:dyDescent="0.25">
      <c r="A2413" s="1">
        <v>39493</v>
      </c>
      <c r="B2413">
        <v>4.7</v>
      </c>
    </row>
    <row r="2414" spans="1:2" x14ac:dyDescent="0.25">
      <c r="A2414" s="1">
        <v>39497</v>
      </c>
      <c r="B2414">
        <v>4.6900000000000004</v>
      </c>
    </row>
    <row r="2415" spans="1:2" x14ac:dyDescent="0.25">
      <c r="A2415" s="1">
        <v>39498</v>
      </c>
      <c r="B2415">
        <v>4.68</v>
      </c>
    </row>
    <row r="2416" spans="1:2" x14ac:dyDescent="0.25">
      <c r="A2416" s="1">
        <v>39499</v>
      </c>
      <c r="B2416">
        <v>4.68</v>
      </c>
    </row>
    <row r="2417" spans="1:2" x14ac:dyDescent="0.25">
      <c r="A2417" s="1">
        <v>39500</v>
      </c>
      <c r="B2417">
        <v>4.68</v>
      </c>
    </row>
    <row r="2418" spans="1:2" x14ac:dyDescent="0.25">
      <c r="A2418" s="1">
        <v>39503</v>
      </c>
      <c r="B2418">
        <v>4.6500000000000004</v>
      </c>
    </row>
    <row r="2419" spans="1:2" x14ac:dyDescent="0.25">
      <c r="A2419" s="1">
        <v>39504</v>
      </c>
      <c r="B2419">
        <v>4.66</v>
      </c>
    </row>
    <row r="2420" spans="1:2" x14ac:dyDescent="0.25">
      <c r="A2420" s="1">
        <v>39505</v>
      </c>
      <c r="B2420">
        <v>4.67</v>
      </c>
    </row>
    <row r="2421" spans="1:2" x14ac:dyDescent="0.25">
      <c r="A2421" s="1">
        <v>39506</v>
      </c>
      <c r="B2421">
        <v>4.67</v>
      </c>
    </row>
    <row r="2422" spans="1:2" x14ac:dyDescent="0.25">
      <c r="A2422" s="1">
        <v>39507</v>
      </c>
      <c r="B2422">
        <v>4.66</v>
      </c>
    </row>
    <row r="2423" spans="1:2" x14ac:dyDescent="0.25">
      <c r="A2423" s="1">
        <v>39510</v>
      </c>
      <c r="B2423">
        <v>4.67</v>
      </c>
    </row>
    <row r="2424" spans="1:2" x14ac:dyDescent="0.25">
      <c r="A2424" s="1">
        <v>39511</v>
      </c>
      <c r="B2424">
        <v>4.67</v>
      </c>
    </row>
    <row r="2425" spans="1:2" x14ac:dyDescent="0.25">
      <c r="A2425" s="1">
        <v>39512</v>
      </c>
      <c r="B2425">
        <v>4.66</v>
      </c>
    </row>
    <row r="2426" spans="1:2" x14ac:dyDescent="0.25">
      <c r="A2426" s="1">
        <v>39513</v>
      </c>
      <c r="B2426">
        <v>4.6500000000000004</v>
      </c>
    </row>
    <row r="2427" spans="1:2" x14ac:dyDescent="0.25">
      <c r="A2427" s="1">
        <v>39514</v>
      </c>
      <c r="B2427">
        <v>4.6500000000000004</v>
      </c>
    </row>
    <row r="2428" spans="1:2" x14ac:dyDescent="0.25">
      <c r="A2428" s="1">
        <v>39517</v>
      </c>
      <c r="B2428">
        <v>4.6399999999999997</v>
      </c>
    </row>
    <row r="2429" spans="1:2" x14ac:dyDescent="0.25">
      <c r="A2429" s="1">
        <v>39518</v>
      </c>
      <c r="B2429">
        <v>4.6100000000000003</v>
      </c>
    </row>
    <row r="2430" spans="1:2" x14ac:dyDescent="0.25">
      <c r="A2430" s="1">
        <v>39519</v>
      </c>
      <c r="B2430">
        <v>4.6100000000000003</v>
      </c>
    </row>
    <row r="2431" spans="1:2" x14ac:dyDescent="0.25">
      <c r="A2431" s="1">
        <v>39520</v>
      </c>
      <c r="B2431">
        <v>4.6100000000000003</v>
      </c>
    </row>
    <row r="2432" spans="1:2" x14ac:dyDescent="0.25">
      <c r="A2432" s="1">
        <v>39521</v>
      </c>
      <c r="B2432">
        <v>4.62</v>
      </c>
    </row>
    <row r="2433" spans="1:2" x14ac:dyDescent="0.25">
      <c r="A2433" s="1">
        <v>39524</v>
      </c>
      <c r="B2433">
        <v>4.62</v>
      </c>
    </row>
    <row r="2434" spans="1:2" x14ac:dyDescent="0.25">
      <c r="A2434" s="1">
        <v>39525</v>
      </c>
      <c r="B2434">
        <v>4.62</v>
      </c>
    </row>
    <row r="2435" spans="1:2" x14ac:dyDescent="0.25">
      <c r="A2435" s="1">
        <v>39526</v>
      </c>
      <c r="B2435">
        <v>4.6100000000000003</v>
      </c>
    </row>
    <row r="2436" spans="1:2" x14ac:dyDescent="0.25">
      <c r="A2436" s="1">
        <v>39527</v>
      </c>
      <c r="B2436">
        <v>4.6100000000000003</v>
      </c>
    </row>
    <row r="2437" spans="1:2" x14ac:dyDescent="0.25">
      <c r="A2437" s="1">
        <v>39531</v>
      </c>
      <c r="B2437">
        <v>4.5599999999999996</v>
      </c>
    </row>
    <row r="2438" spans="1:2" x14ac:dyDescent="0.25">
      <c r="A2438" s="1">
        <v>39532</v>
      </c>
      <c r="B2438">
        <v>4.5599999999999996</v>
      </c>
    </row>
    <row r="2439" spans="1:2" x14ac:dyDescent="0.25">
      <c r="A2439" s="1">
        <v>39533</v>
      </c>
      <c r="B2439">
        <v>4.57</v>
      </c>
    </row>
    <row r="2440" spans="1:2" x14ac:dyDescent="0.25">
      <c r="A2440" s="1">
        <v>39534</v>
      </c>
      <c r="B2440">
        <v>4.5599999999999996</v>
      </c>
    </row>
    <row r="2441" spans="1:2" x14ac:dyDescent="0.25">
      <c r="A2441" s="1">
        <v>39535</v>
      </c>
      <c r="B2441">
        <v>4.55</v>
      </c>
    </row>
    <row r="2442" spans="1:2" x14ac:dyDescent="0.25">
      <c r="A2442" s="1">
        <v>39538</v>
      </c>
      <c r="B2442">
        <v>4.57</v>
      </c>
    </row>
    <row r="2443" spans="1:2" x14ac:dyDescent="0.25">
      <c r="A2443" s="1">
        <v>39539</v>
      </c>
      <c r="B2443">
        <v>4.57</v>
      </c>
    </row>
    <row r="2444" spans="1:2" x14ac:dyDescent="0.25">
      <c r="A2444" s="1">
        <v>39540</v>
      </c>
      <c r="B2444">
        <v>4.55</v>
      </c>
    </row>
    <row r="2445" spans="1:2" x14ac:dyDescent="0.25">
      <c r="A2445" s="1">
        <v>39541</v>
      </c>
      <c r="B2445">
        <v>4.55</v>
      </c>
    </row>
    <row r="2446" spans="1:2" x14ac:dyDescent="0.25">
      <c r="A2446" s="1">
        <v>39542</v>
      </c>
      <c r="B2446">
        <v>4.54</v>
      </c>
    </row>
    <row r="2447" spans="1:2" x14ac:dyDescent="0.25">
      <c r="A2447" s="1">
        <v>39545</v>
      </c>
      <c r="B2447">
        <v>4.53</v>
      </c>
    </row>
    <row r="2448" spans="1:2" x14ac:dyDescent="0.25">
      <c r="A2448" s="1">
        <v>39546</v>
      </c>
      <c r="B2448">
        <v>4.54</v>
      </c>
    </row>
    <row r="2449" spans="1:2" x14ac:dyDescent="0.25">
      <c r="A2449" s="1">
        <v>39547</v>
      </c>
      <c r="B2449">
        <v>4.54</v>
      </c>
    </row>
    <row r="2450" spans="1:2" x14ac:dyDescent="0.25">
      <c r="A2450" s="1">
        <v>39548</v>
      </c>
      <c r="B2450">
        <v>4.54</v>
      </c>
    </row>
    <row r="2451" spans="1:2" x14ac:dyDescent="0.25">
      <c r="A2451" s="1">
        <v>39549</v>
      </c>
      <c r="B2451">
        <v>4.53</v>
      </c>
    </row>
    <row r="2452" spans="1:2" x14ac:dyDescent="0.25">
      <c r="A2452" s="1">
        <v>39552</v>
      </c>
      <c r="B2452">
        <v>4.5599999999999996</v>
      </c>
    </row>
    <row r="2453" spans="1:2" x14ac:dyDescent="0.25">
      <c r="A2453" s="1">
        <v>39553</v>
      </c>
      <c r="B2453">
        <v>4.54</v>
      </c>
    </row>
    <row r="2454" spans="1:2" x14ac:dyDescent="0.25">
      <c r="A2454" s="1">
        <v>39554</v>
      </c>
      <c r="B2454">
        <v>4.5199999999999996</v>
      </c>
    </row>
    <row r="2455" spans="1:2" x14ac:dyDescent="0.25">
      <c r="A2455" s="1">
        <v>39555</v>
      </c>
      <c r="B2455">
        <v>4.51</v>
      </c>
    </row>
    <row r="2456" spans="1:2" x14ac:dyDescent="0.25">
      <c r="A2456" s="1">
        <v>39556</v>
      </c>
      <c r="B2456">
        <v>4.49</v>
      </c>
    </row>
    <row r="2457" spans="1:2" x14ac:dyDescent="0.25">
      <c r="A2457" s="1">
        <v>39559</v>
      </c>
      <c r="B2457">
        <v>4.49</v>
      </c>
    </row>
    <row r="2458" spans="1:2" x14ac:dyDescent="0.25">
      <c r="A2458" s="1">
        <v>39560</v>
      </c>
      <c r="B2458">
        <v>4.4800000000000004</v>
      </c>
    </row>
    <row r="2459" spans="1:2" x14ac:dyDescent="0.25">
      <c r="A2459" s="1">
        <v>39561</v>
      </c>
      <c r="B2459">
        <v>4.4800000000000004</v>
      </c>
    </row>
    <row r="2460" spans="1:2" x14ac:dyDescent="0.25">
      <c r="A2460" s="1">
        <v>39562</v>
      </c>
      <c r="B2460">
        <v>4.47</v>
      </c>
    </row>
    <row r="2461" spans="1:2" x14ac:dyDescent="0.25">
      <c r="A2461" s="1">
        <v>39563</v>
      </c>
      <c r="B2461">
        <v>4.45</v>
      </c>
    </row>
    <row r="2462" spans="1:2" x14ac:dyDescent="0.25">
      <c r="A2462" s="1">
        <v>39566</v>
      </c>
      <c r="B2462">
        <v>4.46</v>
      </c>
    </row>
    <row r="2463" spans="1:2" x14ac:dyDescent="0.25">
      <c r="A2463" s="1">
        <v>39567</v>
      </c>
      <c r="B2463">
        <v>4.46</v>
      </c>
    </row>
    <row r="2464" spans="1:2" x14ac:dyDescent="0.25">
      <c r="A2464" s="1">
        <v>39568</v>
      </c>
      <c r="B2464">
        <v>4.49</v>
      </c>
    </row>
    <row r="2465" spans="1:2" x14ac:dyDescent="0.25">
      <c r="A2465" s="1">
        <v>39569</v>
      </c>
      <c r="B2465">
        <v>4.51</v>
      </c>
    </row>
    <row r="2466" spans="1:2" x14ac:dyDescent="0.25">
      <c r="A2466" s="1">
        <v>39570</v>
      </c>
      <c r="B2466">
        <v>4.55</v>
      </c>
    </row>
    <row r="2467" spans="1:2" x14ac:dyDescent="0.25">
      <c r="A2467" s="1">
        <v>39573</v>
      </c>
      <c r="B2467">
        <v>4.55</v>
      </c>
    </row>
    <row r="2468" spans="1:2" x14ac:dyDescent="0.25">
      <c r="A2468" s="1">
        <v>39574</v>
      </c>
      <c r="B2468">
        <v>4.5599999999999996</v>
      </c>
    </row>
    <row r="2469" spans="1:2" x14ac:dyDescent="0.25">
      <c r="A2469" s="1">
        <v>39575</v>
      </c>
      <c r="B2469">
        <v>4.5599999999999996</v>
      </c>
    </row>
    <row r="2470" spans="1:2" x14ac:dyDescent="0.25">
      <c r="A2470" s="1">
        <v>39576</v>
      </c>
      <c r="B2470">
        <v>4.55</v>
      </c>
    </row>
    <row r="2471" spans="1:2" x14ac:dyDescent="0.25">
      <c r="A2471" s="1">
        <v>39577</v>
      </c>
      <c r="B2471">
        <v>4.55</v>
      </c>
    </row>
    <row r="2472" spans="1:2" x14ac:dyDescent="0.25">
      <c r="A2472" s="1">
        <v>39580</v>
      </c>
      <c r="B2472">
        <v>4.53</v>
      </c>
    </row>
    <row r="2473" spans="1:2" x14ac:dyDescent="0.25">
      <c r="A2473" s="1">
        <v>39581</v>
      </c>
      <c r="B2473">
        <v>4.5199999999999996</v>
      </c>
    </row>
    <row r="2474" spans="1:2" x14ac:dyDescent="0.25">
      <c r="A2474" s="1">
        <v>39582</v>
      </c>
      <c r="B2474">
        <v>4.53</v>
      </c>
    </row>
    <row r="2475" spans="1:2" x14ac:dyDescent="0.25">
      <c r="A2475" s="1">
        <v>39583</v>
      </c>
      <c r="B2475">
        <v>4.53</v>
      </c>
    </row>
    <row r="2476" spans="1:2" x14ac:dyDescent="0.25">
      <c r="A2476" s="1">
        <v>39584</v>
      </c>
      <c r="B2476">
        <v>4.54</v>
      </c>
    </row>
    <row r="2477" spans="1:2" x14ac:dyDescent="0.25">
      <c r="A2477" s="1">
        <v>39587</v>
      </c>
      <c r="B2477">
        <v>4.55</v>
      </c>
    </row>
    <row r="2478" spans="1:2" x14ac:dyDescent="0.25">
      <c r="A2478" s="1">
        <v>39588</v>
      </c>
      <c r="B2478">
        <v>4.55</v>
      </c>
    </row>
    <row r="2479" spans="1:2" x14ac:dyDescent="0.25">
      <c r="A2479" s="1">
        <v>39589</v>
      </c>
      <c r="B2479">
        <v>4.55</v>
      </c>
    </row>
    <row r="2480" spans="1:2" x14ac:dyDescent="0.25">
      <c r="A2480" s="1">
        <v>39590</v>
      </c>
      <c r="B2480">
        <v>4.54</v>
      </c>
    </row>
    <row r="2481" spans="1:2" x14ac:dyDescent="0.25">
      <c r="A2481" s="1">
        <v>39591</v>
      </c>
      <c r="B2481">
        <v>4.55</v>
      </c>
    </row>
    <row r="2482" spans="1:2" x14ac:dyDescent="0.25">
      <c r="A2482" s="1">
        <v>39595</v>
      </c>
      <c r="B2482">
        <v>4.54</v>
      </c>
    </row>
    <row r="2483" spans="1:2" x14ac:dyDescent="0.25">
      <c r="A2483" s="1">
        <v>39596</v>
      </c>
      <c r="B2483">
        <v>4.54</v>
      </c>
    </row>
    <row r="2484" spans="1:2" x14ac:dyDescent="0.25">
      <c r="A2484" s="1">
        <v>39597</v>
      </c>
      <c r="B2484">
        <v>4.54</v>
      </c>
    </row>
    <row r="2485" spans="1:2" x14ac:dyDescent="0.25">
      <c r="A2485" s="1">
        <v>39598</v>
      </c>
      <c r="B2485">
        <v>4.55</v>
      </c>
    </row>
    <row r="2486" spans="1:2" x14ac:dyDescent="0.25">
      <c r="A2486" s="1">
        <v>39601</v>
      </c>
      <c r="B2486">
        <v>4.55</v>
      </c>
    </row>
    <row r="2487" spans="1:2" x14ac:dyDescent="0.25">
      <c r="A2487" s="1">
        <v>39602</v>
      </c>
      <c r="B2487">
        <v>4.55</v>
      </c>
    </row>
    <row r="2488" spans="1:2" x14ac:dyDescent="0.25">
      <c r="A2488" s="1">
        <v>39603</v>
      </c>
      <c r="B2488">
        <v>4.55</v>
      </c>
    </row>
    <row r="2489" spans="1:2" x14ac:dyDescent="0.25">
      <c r="A2489" s="1">
        <v>39604</v>
      </c>
      <c r="B2489">
        <v>4.55</v>
      </c>
    </row>
    <row r="2490" spans="1:2" x14ac:dyDescent="0.25">
      <c r="A2490" s="1">
        <v>39605</v>
      </c>
      <c r="B2490">
        <v>4.55</v>
      </c>
    </row>
    <row r="2491" spans="1:2" x14ac:dyDescent="0.25">
      <c r="A2491" s="1">
        <v>39608</v>
      </c>
      <c r="B2491">
        <v>4.5</v>
      </c>
    </row>
    <row r="2492" spans="1:2" x14ac:dyDescent="0.25">
      <c r="A2492" s="1">
        <v>39609</v>
      </c>
      <c r="B2492">
        <v>4.49</v>
      </c>
    </row>
    <row r="2493" spans="1:2" x14ac:dyDescent="0.25">
      <c r="A2493" s="1">
        <v>39610</v>
      </c>
      <c r="B2493">
        <v>4.5</v>
      </c>
    </row>
    <row r="2494" spans="1:2" x14ac:dyDescent="0.25">
      <c r="A2494" s="1">
        <v>39611</v>
      </c>
      <c r="B2494">
        <v>4.47</v>
      </c>
    </row>
    <row r="2495" spans="1:2" x14ac:dyDescent="0.25">
      <c r="A2495" s="1">
        <v>39612</v>
      </c>
      <c r="B2495">
        <v>4.47</v>
      </c>
    </row>
    <row r="2496" spans="1:2" x14ac:dyDescent="0.25">
      <c r="A2496" s="1">
        <v>39615</v>
      </c>
      <c r="B2496">
        <v>4.4800000000000004</v>
      </c>
    </row>
    <row r="2497" spans="1:2" x14ac:dyDescent="0.25">
      <c r="A2497" s="1">
        <v>39616</v>
      </c>
      <c r="B2497">
        <v>4.49</v>
      </c>
    </row>
    <row r="2498" spans="1:2" x14ac:dyDescent="0.25">
      <c r="A2498" s="1">
        <v>39617</v>
      </c>
      <c r="B2498">
        <v>4.5</v>
      </c>
    </row>
    <row r="2499" spans="1:2" x14ac:dyDescent="0.25">
      <c r="A2499" s="1">
        <v>39618</v>
      </c>
      <c r="B2499">
        <v>4.49</v>
      </c>
    </row>
    <row r="2500" spans="1:2" x14ac:dyDescent="0.25">
      <c r="A2500" s="1">
        <v>39619</v>
      </c>
      <c r="B2500">
        <v>4.5</v>
      </c>
    </row>
    <row r="2501" spans="1:2" x14ac:dyDescent="0.25">
      <c r="A2501" s="1">
        <v>39622</v>
      </c>
      <c r="B2501">
        <v>4.4800000000000004</v>
      </c>
    </row>
    <row r="2502" spans="1:2" x14ac:dyDescent="0.25">
      <c r="A2502" s="1">
        <v>39623</v>
      </c>
      <c r="B2502">
        <v>4.4800000000000004</v>
      </c>
    </row>
    <row r="2503" spans="1:2" x14ac:dyDescent="0.25">
      <c r="A2503" s="1">
        <v>39624</v>
      </c>
      <c r="B2503">
        <v>4.5</v>
      </c>
    </row>
    <row r="2504" spans="1:2" x14ac:dyDescent="0.25">
      <c r="A2504" s="1">
        <v>39625</v>
      </c>
      <c r="B2504">
        <v>4.51</v>
      </c>
    </row>
    <row r="2505" spans="1:2" x14ac:dyDescent="0.25">
      <c r="A2505" s="1">
        <v>39626</v>
      </c>
      <c r="B2505">
        <v>4.51</v>
      </c>
    </row>
    <row r="2506" spans="1:2" x14ac:dyDescent="0.25">
      <c r="A2506" s="1">
        <v>39629</v>
      </c>
      <c r="B2506">
        <v>4.51</v>
      </c>
    </row>
    <row r="2507" spans="1:2" x14ac:dyDescent="0.25">
      <c r="A2507" s="1">
        <v>39630</v>
      </c>
      <c r="B2507">
        <v>4.53</v>
      </c>
    </row>
    <row r="2508" spans="1:2" x14ac:dyDescent="0.25">
      <c r="A2508" s="1">
        <v>39631</v>
      </c>
      <c r="B2508">
        <v>4.5199999999999996</v>
      </c>
    </row>
    <row r="2509" spans="1:2" x14ac:dyDescent="0.25">
      <c r="A2509" s="1">
        <v>39632</v>
      </c>
      <c r="B2509">
        <v>4.53</v>
      </c>
    </row>
    <row r="2510" spans="1:2" x14ac:dyDescent="0.25">
      <c r="A2510" s="1">
        <v>39636</v>
      </c>
      <c r="B2510">
        <v>4.5199999999999996</v>
      </c>
    </row>
    <row r="2511" spans="1:2" x14ac:dyDescent="0.25">
      <c r="A2511" s="1">
        <v>39637</v>
      </c>
      <c r="B2511">
        <v>4.5199999999999996</v>
      </c>
    </row>
    <row r="2512" spans="1:2" x14ac:dyDescent="0.25">
      <c r="A2512" s="1">
        <v>39638</v>
      </c>
      <c r="B2512">
        <v>4.5199999999999996</v>
      </c>
    </row>
    <row r="2513" spans="1:2" x14ac:dyDescent="0.25">
      <c r="A2513" s="1">
        <v>39639</v>
      </c>
      <c r="B2513">
        <v>4.5199999999999996</v>
      </c>
    </row>
    <row r="2514" spans="1:2" x14ac:dyDescent="0.25">
      <c r="A2514" s="1">
        <v>39640</v>
      </c>
      <c r="B2514">
        <v>4.51</v>
      </c>
    </row>
    <row r="2515" spans="1:2" x14ac:dyDescent="0.25">
      <c r="A2515" s="1">
        <v>39643</v>
      </c>
      <c r="B2515">
        <v>4.53</v>
      </c>
    </row>
    <row r="2516" spans="1:2" x14ac:dyDescent="0.25">
      <c r="A2516" s="1">
        <v>39644</v>
      </c>
      <c r="B2516">
        <v>4.54</v>
      </c>
    </row>
    <row r="2517" spans="1:2" x14ac:dyDescent="0.25">
      <c r="A2517" s="1">
        <v>39645</v>
      </c>
      <c r="B2517">
        <v>4.54</v>
      </c>
    </row>
    <row r="2518" spans="1:2" x14ac:dyDescent="0.25">
      <c r="A2518" s="1">
        <v>39646</v>
      </c>
      <c r="B2518">
        <v>4.53</v>
      </c>
    </row>
    <row r="2519" spans="1:2" x14ac:dyDescent="0.25">
      <c r="A2519" s="1">
        <v>39647</v>
      </c>
      <c r="B2519">
        <v>4.5199999999999996</v>
      </c>
    </row>
    <row r="2520" spans="1:2" x14ac:dyDescent="0.25">
      <c r="A2520" s="1">
        <v>39650</v>
      </c>
      <c r="B2520">
        <v>4.51</v>
      </c>
    </row>
    <row r="2521" spans="1:2" x14ac:dyDescent="0.25">
      <c r="A2521" s="1">
        <v>39651</v>
      </c>
      <c r="B2521">
        <v>4.51</v>
      </c>
    </row>
    <row r="2522" spans="1:2" x14ac:dyDescent="0.25">
      <c r="A2522" s="1">
        <v>39652</v>
      </c>
      <c r="B2522">
        <v>4.5</v>
      </c>
    </row>
    <row r="2523" spans="1:2" x14ac:dyDescent="0.25">
      <c r="A2523" s="1">
        <v>39653</v>
      </c>
      <c r="B2523">
        <v>4.5</v>
      </c>
    </row>
    <row r="2524" spans="1:2" x14ac:dyDescent="0.25">
      <c r="A2524" s="1">
        <v>39654</v>
      </c>
      <c r="B2524">
        <v>4.5</v>
      </c>
    </row>
    <row r="2525" spans="1:2" x14ac:dyDescent="0.25">
      <c r="A2525" s="1">
        <v>39657</v>
      </c>
      <c r="B2525">
        <v>4.49</v>
      </c>
    </row>
    <row r="2526" spans="1:2" x14ac:dyDescent="0.25">
      <c r="A2526" s="1">
        <v>39658</v>
      </c>
      <c r="B2526">
        <v>4.4800000000000004</v>
      </c>
    </row>
    <row r="2527" spans="1:2" x14ac:dyDescent="0.25">
      <c r="A2527" s="1">
        <v>39659</v>
      </c>
      <c r="B2527">
        <v>4.47</v>
      </c>
    </row>
    <row r="2528" spans="1:2" x14ac:dyDescent="0.25">
      <c r="A2528" s="1">
        <v>39660</v>
      </c>
      <c r="B2528">
        <v>4.49</v>
      </c>
    </row>
    <row r="2529" spans="1:2" x14ac:dyDescent="0.25">
      <c r="A2529" s="1">
        <v>39661</v>
      </c>
      <c r="B2529">
        <v>4.5</v>
      </c>
    </row>
    <row r="2530" spans="1:2" x14ac:dyDescent="0.25">
      <c r="A2530" s="1">
        <v>39664</v>
      </c>
      <c r="B2530">
        <v>4.49</v>
      </c>
    </row>
    <row r="2531" spans="1:2" x14ac:dyDescent="0.25">
      <c r="A2531" s="1">
        <v>39665</v>
      </c>
      <c r="B2531">
        <v>4.49</v>
      </c>
    </row>
    <row r="2532" spans="1:2" x14ac:dyDescent="0.25">
      <c r="A2532" s="1">
        <v>39666</v>
      </c>
      <c r="B2532">
        <v>4.49</v>
      </c>
    </row>
    <row r="2533" spans="1:2" x14ac:dyDescent="0.25">
      <c r="A2533" s="1">
        <v>39667</v>
      </c>
      <c r="B2533">
        <v>4.5</v>
      </c>
    </row>
    <row r="2534" spans="1:2" x14ac:dyDescent="0.25">
      <c r="A2534" s="1">
        <v>39668</v>
      </c>
      <c r="B2534">
        <v>4.49</v>
      </c>
    </row>
    <row r="2535" spans="1:2" x14ac:dyDescent="0.25">
      <c r="A2535" s="1">
        <v>39671</v>
      </c>
      <c r="B2535">
        <v>4.49</v>
      </c>
    </row>
    <row r="2536" spans="1:2" x14ac:dyDescent="0.25">
      <c r="A2536" s="1">
        <v>39672</v>
      </c>
      <c r="B2536">
        <v>4.49</v>
      </c>
    </row>
    <row r="2537" spans="1:2" x14ac:dyDescent="0.25">
      <c r="A2537" s="1">
        <v>39673</v>
      </c>
      <c r="B2537">
        <v>4.4800000000000004</v>
      </c>
    </row>
    <row r="2538" spans="1:2" x14ac:dyDescent="0.25">
      <c r="A2538" s="1">
        <v>39674</v>
      </c>
      <c r="B2538">
        <v>4.49</v>
      </c>
    </row>
    <row r="2539" spans="1:2" x14ac:dyDescent="0.25">
      <c r="A2539" s="1">
        <v>39675</v>
      </c>
      <c r="B2539">
        <v>4.4800000000000004</v>
      </c>
    </row>
    <row r="2540" spans="1:2" x14ac:dyDescent="0.25">
      <c r="A2540" s="1">
        <v>39678</v>
      </c>
      <c r="B2540">
        <v>4.4800000000000004</v>
      </c>
    </row>
    <row r="2541" spans="1:2" x14ac:dyDescent="0.25">
      <c r="A2541" s="1">
        <v>39679</v>
      </c>
      <c r="B2541">
        <v>4.4800000000000004</v>
      </c>
    </row>
    <row r="2542" spans="1:2" x14ac:dyDescent="0.25">
      <c r="A2542" s="1">
        <v>39680</v>
      </c>
      <c r="B2542">
        <v>4.47</v>
      </c>
    </row>
    <row r="2543" spans="1:2" x14ac:dyDescent="0.25">
      <c r="A2543" s="1">
        <v>39681</v>
      </c>
      <c r="B2543">
        <v>4.47</v>
      </c>
    </row>
    <row r="2544" spans="1:2" x14ac:dyDescent="0.25">
      <c r="A2544" s="1">
        <v>39682</v>
      </c>
      <c r="B2544">
        <v>4.45</v>
      </c>
    </row>
    <row r="2545" spans="1:2" x14ac:dyDescent="0.25">
      <c r="A2545" s="1">
        <v>39685</v>
      </c>
      <c r="B2545">
        <v>4.4400000000000004</v>
      </c>
    </row>
    <row r="2546" spans="1:2" x14ac:dyDescent="0.25">
      <c r="A2546" s="1">
        <v>39686</v>
      </c>
      <c r="B2546">
        <v>4.4400000000000004</v>
      </c>
    </row>
    <row r="2547" spans="1:2" x14ac:dyDescent="0.25">
      <c r="A2547" s="1">
        <v>39687</v>
      </c>
      <c r="B2547">
        <v>4.4400000000000004</v>
      </c>
    </row>
    <row r="2548" spans="1:2" x14ac:dyDescent="0.25">
      <c r="A2548" s="1">
        <v>39688</v>
      </c>
      <c r="B2548">
        <v>4.43</v>
      </c>
    </row>
    <row r="2549" spans="1:2" x14ac:dyDescent="0.25">
      <c r="A2549" s="1">
        <v>39689</v>
      </c>
      <c r="B2549">
        <v>4.43</v>
      </c>
    </row>
    <row r="2550" spans="1:2" x14ac:dyDescent="0.25">
      <c r="A2550" s="1">
        <v>39693</v>
      </c>
      <c r="B2550">
        <v>4.4400000000000004</v>
      </c>
    </row>
    <row r="2551" spans="1:2" x14ac:dyDescent="0.25">
      <c r="A2551" s="1">
        <v>39694</v>
      </c>
      <c r="B2551">
        <v>4.43</v>
      </c>
    </row>
    <row r="2552" spans="1:2" x14ac:dyDescent="0.25">
      <c r="A2552" s="1">
        <v>39695</v>
      </c>
      <c r="B2552">
        <v>4.43</v>
      </c>
    </row>
    <row r="2553" spans="1:2" x14ac:dyDescent="0.25">
      <c r="A2553" s="1">
        <v>39696</v>
      </c>
      <c r="B2553">
        <v>4.43</v>
      </c>
    </row>
    <row r="2554" spans="1:2" x14ac:dyDescent="0.25">
      <c r="A2554" s="1">
        <v>39699</v>
      </c>
      <c r="B2554">
        <v>4.42</v>
      </c>
    </row>
    <row r="2555" spans="1:2" x14ac:dyDescent="0.25">
      <c r="A2555" s="1">
        <v>39700</v>
      </c>
      <c r="B2555">
        <v>4.42</v>
      </c>
    </row>
    <row r="2556" spans="1:2" x14ac:dyDescent="0.25">
      <c r="A2556" s="1">
        <v>39701</v>
      </c>
      <c r="B2556">
        <v>4.42</v>
      </c>
    </row>
    <row r="2557" spans="1:2" x14ac:dyDescent="0.25">
      <c r="A2557" s="1">
        <v>39702</v>
      </c>
      <c r="B2557">
        <v>4.42</v>
      </c>
    </row>
    <row r="2558" spans="1:2" x14ac:dyDescent="0.25">
      <c r="A2558" s="1">
        <v>39703</v>
      </c>
      <c r="B2558">
        <v>4.43</v>
      </c>
    </row>
    <row r="2559" spans="1:2" x14ac:dyDescent="0.25">
      <c r="A2559" s="1">
        <v>39706</v>
      </c>
      <c r="B2559">
        <v>4.4400000000000004</v>
      </c>
    </row>
    <row r="2560" spans="1:2" x14ac:dyDescent="0.25">
      <c r="A2560" s="1">
        <v>39707</v>
      </c>
      <c r="B2560">
        <v>4.4000000000000004</v>
      </c>
    </row>
    <row r="2561" spans="1:2" x14ac:dyDescent="0.25">
      <c r="A2561" s="1">
        <v>39708</v>
      </c>
      <c r="B2561">
        <v>4.4400000000000004</v>
      </c>
    </row>
    <row r="2562" spans="1:2" x14ac:dyDescent="0.25">
      <c r="A2562" s="1">
        <v>39709</v>
      </c>
      <c r="B2562">
        <v>4.4400000000000004</v>
      </c>
    </row>
    <row r="2563" spans="1:2" x14ac:dyDescent="0.25">
      <c r="A2563" s="1">
        <v>39710</v>
      </c>
      <c r="B2563">
        <v>4.42</v>
      </c>
    </row>
    <row r="2564" spans="1:2" x14ac:dyDescent="0.25">
      <c r="A2564" s="1">
        <v>39713</v>
      </c>
      <c r="B2564">
        <v>4.42</v>
      </c>
    </row>
    <row r="2565" spans="1:2" x14ac:dyDescent="0.25">
      <c r="A2565" s="1">
        <v>39714</v>
      </c>
      <c r="B2565">
        <v>4.42</v>
      </c>
    </row>
    <row r="2566" spans="1:2" x14ac:dyDescent="0.25">
      <c r="A2566" s="1">
        <v>39715</v>
      </c>
      <c r="B2566">
        <v>4.47</v>
      </c>
    </row>
    <row r="2567" spans="1:2" x14ac:dyDescent="0.25">
      <c r="A2567" s="1">
        <v>39716</v>
      </c>
      <c r="B2567">
        <v>4.43</v>
      </c>
    </row>
    <row r="2568" spans="1:2" x14ac:dyDescent="0.25">
      <c r="A2568" s="1">
        <v>39717</v>
      </c>
      <c r="B2568">
        <v>4.4400000000000004</v>
      </c>
    </row>
    <row r="2569" spans="1:2" x14ac:dyDescent="0.25">
      <c r="A2569" s="1">
        <v>39720</v>
      </c>
      <c r="B2569">
        <v>4.42</v>
      </c>
    </row>
    <row r="2570" spans="1:2" x14ac:dyDescent="0.25">
      <c r="A2570" s="1">
        <v>39721</v>
      </c>
      <c r="B2570">
        <v>4.42</v>
      </c>
    </row>
    <row r="2571" spans="1:2" x14ac:dyDescent="0.25">
      <c r="A2571" s="1">
        <v>39722</v>
      </c>
      <c r="B2571">
        <v>4.45</v>
      </c>
    </row>
    <row r="2572" spans="1:2" x14ac:dyDescent="0.25">
      <c r="A2572" s="1">
        <v>39723</v>
      </c>
      <c r="B2572">
        <v>4.46</v>
      </c>
    </row>
    <row r="2573" spans="1:2" x14ac:dyDescent="0.25">
      <c r="A2573" s="1">
        <v>39724</v>
      </c>
      <c r="B2573">
        <v>4.46</v>
      </c>
    </row>
    <row r="2574" spans="1:2" x14ac:dyDescent="0.25">
      <c r="A2574" s="1">
        <v>39727</v>
      </c>
      <c r="B2574">
        <v>4.4400000000000004</v>
      </c>
    </row>
    <row r="2575" spans="1:2" x14ac:dyDescent="0.25">
      <c r="A2575" s="1">
        <v>39728</v>
      </c>
      <c r="B2575">
        <v>4.42</v>
      </c>
    </row>
    <row r="2576" spans="1:2" x14ac:dyDescent="0.25">
      <c r="A2576" s="1">
        <v>39729</v>
      </c>
      <c r="B2576">
        <v>4.3899999999999997</v>
      </c>
    </row>
    <row r="2577" spans="1:2" x14ac:dyDescent="0.25">
      <c r="A2577" s="1">
        <v>39730</v>
      </c>
      <c r="B2577">
        <v>4.3600000000000003</v>
      </c>
    </row>
    <row r="2578" spans="1:2" x14ac:dyDescent="0.25">
      <c r="A2578" s="1">
        <v>39731</v>
      </c>
      <c r="B2578">
        <v>4.32</v>
      </c>
    </row>
    <row r="2579" spans="1:2" x14ac:dyDescent="0.25">
      <c r="A2579" s="1">
        <v>39735</v>
      </c>
      <c r="B2579">
        <v>4.3600000000000003</v>
      </c>
    </row>
    <row r="2580" spans="1:2" x14ac:dyDescent="0.25">
      <c r="A2580" s="1">
        <v>39736</v>
      </c>
      <c r="B2580">
        <v>4.32</v>
      </c>
    </row>
    <row r="2581" spans="1:2" x14ac:dyDescent="0.25">
      <c r="A2581" s="1">
        <v>39737</v>
      </c>
      <c r="B2581">
        <v>4.3099999999999996</v>
      </c>
    </row>
    <row r="2582" spans="1:2" x14ac:dyDescent="0.25">
      <c r="A2582" s="1">
        <v>39738</v>
      </c>
      <c r="B2582">
        <v>4.29</v>
      </c>
    </row>
    <row r="2583" spans="1:2" x14ac:dyDescent="0.25">
      <c r="A2583" s="1">
        <v>39741</v>
      </c>
      <c r="B2583">
        <v>4.28</v>
      </c>
    </row>
    <row r="2584" spans="1:2" x14ac:dyDescent="0.25">
      <c r="A2584" s="1">
        <v>39742</v>
      </c>
      <c r="B2584">
        <v>4.29</v>
      </c>
    </row>
    <row r="2585" spans="1:2" x14ac:dyDescent="0.25">
      <c r="A2585" s="1">
        <v>39743</v>
      </c>
      <c r="B2585">
        <v>4.28</v>
      </c>
    </row>
    <row r="2586" spans="1:2" x14ac:dyDescent="0.25">
      <c r="A2586" s="1">
        <v>39744</v>
      </c>
      <c r="B2586">
        <v>4.28</v>
      </c>
    </row>
    <row r="2587" spans="1:2" x14ac:dyDescent="0.25">
      <c r="A2587" s="1">
        <v>39745</v>
      </c>
      <c r="B2587">
        <v>4.25</v>
      </c>
    </row>
    <row r="2588" spans="1:2" x14ac:dyDescent="0.25">
      <c r="A2588" s="1">
        <v>39748</v>
      </c>
      <c r="B2588">
        <v>4.2300000000000004</v>
      </c>
    </row>
    <row r="2589" spans="1:2" x14ac:dyDescent="0.25">
      <c r="A2589" s="1">
        <v>39749</v>
      </c>
      <c r="B2589">
        <v>4.2300000000000004</v>
      </c>
    </row>
    <row r="2590" spans="1:2" x14ac:dyDescent="0.25">
      <c r="A2590" s="1">
        <v>39750</v>
      </c>
      <c r="B2590">
        <v>4.2300000000000004</v>
      </c>
    </row>
    <row r="2591" spans="1:2" x14ac:dyDescent="0.25">
      <c r="A2591" s="1">
        <v>39751</v>
      </c>
      <c r="B2591">
        <v>4.2300000000000004</v>
      </c>
    </row>
    <row r="2592" spans="1:2" x14ac:dyDescent="0.25">
      <c r="A2592" s="1">
        <v>39752</v>
      </c>
      <c r="B2592">
        <v>4.25</v>
      </c>
    </row>
    <row r="2593" spans="1:2" x14ac:dyDescent="0.25">
      <c r="A2593" s="1">
        <v>39755</v>
      </c>
      <c r="B2593">
        <v>4.24</v>
      </c>
    </row>
    <row r="2594" spans="1:2" x14ac:dyDescent="0.25">
      <c r="A2594" s="1">
        <v>39756</v>
      </c>
      <c r="B2594">
        <v>4.26</v>
      </c>
    </row>
    <row r="2595" spans="1:2" x14ac:dyDescent="0.25">
      <c r="A2595" s="1">
        <v>39757</v>
      </c>
      <c r="B2595">
        <v>4.26</v>
      </c>
    </row>
    <row r="2596" spans="1:2" x14ac:dyDescent="0.25">
      <c r="A2596" s="1">
        <v>39758</v>
      </c>
      <c r="B2596">
        <v>4.25</v>
      </c>
    </row>
    <row r="2597" spans="1:2" x14ac:dyDescent="0.25">
      <c r="A2597" s="1">
        <v>39759</v>
      </c>
      <c r="B2597">
        <v>4.24</v>
      </c>
    </row>
    <row r="2598" spans="1:2" x14ac:dyDescent="0.25">
      <c r="A2598" s="1">
        <v>39762</v>
      </c>
      <c r="B2598">
        <v>4.24</v>
      </c>
    </row>
    <row r="2599" spans="1:2" x14ac:dyDescent="0.25">
      <c r="A2599" s="1">
        <v>39764</v>
      </c>
      <c r="B2599">
        <v>4.2300000000000004</v>
      </c>
    </row>
    <row r="2600" spans="1:2" x14ac:dyDescent="0.25">
      <c r="A2600" s="1">
        <v>39765</v>
      </c>
      <c r="B2600">
        <v>4.21</v>
      </c>
    </row>
    <row r="2601" spans="1:2" x14ac:dyDescent="0.25">
      <c r="A2601" s="1">
        <v>39766</v>
      </c>
      <c r="B2601">
        <v>4.22</v>
      </c>
    </row>
    <row r="2602" spans="1:2" x14ac:dyDescent="0.25">
      <c r="A2602" s="1">
        <v>39769</v>
      </c>
      <c r="B2602">
        <v>4.2</v>
      </c>
    </row>
    <row r="2603" spans="1:2" x14ac:dyDescent="0.25">
      <c r="A2603" s="1">
        <v>39770</v>
      </c>
      <c r="B2603">
        <v>4.18</v>
      </c>
    </row>
    <row r="2604" spans="1:2" x14ac:dyDescent="0.25">
      <c r="A2604" s="1">
        <v>39771</v>
      </c>
      <c r="B2604">
        <v>4.16</v>
      </c>
    </row>
    <row r="2605" spans="1:2" x14ac:dyDescent="0.25">
      <c r="A2605" s="1">
        <v>39772</v>
      </c>
      <c r="B2605">
        <v>4.1399999999999997</v>
      </c>
    </row>
    <row r="2606" spans="1:2" x14ac:dyDescent="0.25">
      <c r="A2606" s="1">
        <v>39773</v>
      </c>
      <c r="B2606">
        <v>4.12</v>
      </c>
    </row>
    <row r="2607" spans="1:2" x14ac:dyDescent="0.25">
      <c r="A2607" s="1">
        <v>39776</v>
      </c>
      <c r="B2607">
        <v>4.1100000000000003</v>
      </c>
    </row>
    <row r="2608" spans="1:2" x14ac:dyDescent="0.25">
      <c r="A2608" s="1">
        <v>39777</v>
      </c>
      <c r="B2608">
        <v>4.1100000000000003</v>
      </c>
    </row>
    <row r="2609" spans="1:2" x14ac:dyDescent="0.25">
      <c r="A2609" s="1">
        <v>39778</v>
      </c>
      <c r="B2609">
        <v>4.1100000000000003</v>
      </c>
    </row>
    <row r="2610" spans="1:2" x14ac:dyDescent="0.25">
      <c r="A2610" s="1">
        <v>39780</v>
      </c>
      <c r="B2610">
        <v>4.13</v>
      </c>
    </row>
    <row r="2611" spans="1:2" x14ac:dyDescent="0.25">
      <c r="A2611" s="1">
        <v>39783</v>
      </c>
      <c r="B2611">
        <v>4.12</v>
      </c>
    </row>
    <row r="2612" spans="1:2" x14ac:dyDescent="0.25">
      <c r="A2612" s="1">
        <v>39784</v>
      </c>
      <c r="B2612">
        <v>4.12</v>
      </c>
    </row>
    <row r="2613" spans="1:2" x14ac:dyDescent="0.25">
      <c r="A2613" s="1">
        <v>39785</v>
      </c>
      <c r="B2613">
        <v>4.0999999999999996</v>
      </c>
    </row>
    <row r="2614" spans="1:2" x14ac:dyDescent="0.25">
      <c r="A2614" s="1">
        <v>39786</v>
      </c>
      <c r="B2614">
        <v>4.09</v>
      </c>
    </row>
    <row r="2615" spans="1:2" x14ac:dyDescent="0.25">
      <c r="A2615" s="1">
        <v>39787</v>
      </c>
      <c r="B2615">
        <v>4.07</v>
      </c>
    </row>
    <row r="2616" spans="1:2" x14ac:dyDescent="0.25">
      <c r="A2616" s="1">
        <v>39790</v>
      </c>
      <c r="B2616">
        <v>4.0599999999999996</v>
      </c>
    </row>
    <row r="2617" spans="1:2" x14ac:dyDescent="0.25">
      <c r="A2617" s="1">
        <v>39791</v>
      </c>
      <c r="B2617">
        <v>4.0599999999999996</v>
      </c>
    </row>
    <row r="2618" spans="1:2" x14ac:dyDescent="0.25">
      <c r="A2618" s="1">
        <v>39792</v>
      </c>
      <c r="B2618">
        <v>4.0599999999999996</v>
      </c>
    </row>
    <row r="2619" spans="1:2" x14ac:dyDescent="0.25">
      <c r="A2619" s="1">
        <v>39793</v>
      </c>
      <c r="B2619">
        <v>4.05</v>
      </c>
    </row>
    <row r="2620" spans="1:2" x14ac:dyDescent="0.25">
      <c r="A2620" s="1">
        <v>39794</v>
      </c>
      <c r="B2620">
        <v>4.05</v>
      </c>
    </row>
    <row r="2621" spans="1:2" x14ac:dyDescent="0.25">
      <c r="A2621" s="1">
        <v>39797</v>
      </c>
      <c r="B2621">
        <v>4.0599999999999996</v>
      </c>
    </row>
    <row r="2622" spans="1:2" x14ac:dyDescent="0.25">
      <c r="A2622" s="1">
        <v>39798</v>
      </c>
      <c r="B2622">
        <v>4.07</v>
      </c>
    </row>
    <row r="2623" spans="1:2" x14ac:dyDescent="0.25">
      <c r="A2623" s="1">
        <v>39799</v>
      </c>
      <c r="B2623">
        <v>4.07</v>
      </c>
    </row>
    <row r="2624" spans="1:2" x14ac:dyDescent="0.25">
      <c r="A2624" s="1">
        <v>39800</v>
      </c>
      <c r="B2624">
        <v>4.09</v>
      </c>
    </row>
    <row r="2625" spans="1:2" x14ac:dyDescent="0.25">
      <c r="A2625" s="1">
        <v>39801</v>
      </c>
      <c r="B2625">
        <v>4.09</v>
      </c>
    </row>
    <row r="2626" spans="1:2" x14ac:dyDescent="0.25">
      <c r="A2626" s="1">
        <v>39804</v>
      </c>
      <c r="B2626">
        <v>4.09</v>
      </c>
    </row>
    <row r="2627" spans="1:2" x14ac:dyDescent="0.25">
      <c r="A2627" s="1">
        <v>39805</v>
      </c>
      <c r="B2627">
        <v>4.0999999999999996</v>
      </c>
    </row>
    <row r="2628" spans="1:2" x14ac:dyDescent="0.25">
      <c r="A2628" s="1">
        <v>39806</v>
      </c>
      <c r="B2628">
        <v>4.0999999999999996</v>
      </c>
    </row>
    <row r="2629" spans="1:2" x14ac:dyDescent="0.25">
      <c r="A2629" s="1">
        <v>39808</v>
      </c>
      <c r="B2629">
        <v>4.0999999999999996</v>
      </c>
    </row>
    <row r="2630" spans="1:2" x14ac:dyDescent="0.25">
      <c r="A2630" s="1">
        <v>39811</v>
      </c>
      <c r="B2630">
        <v>4.0999999999999996</v>
      </c>
    </row>
    <row r="2631" spans="1:2" x14ac:dyDescent="0.25">
      <c r="A2631" s="1">
        <v>39812</v>
      </c>
      <c r="B2631">
        <v>4.0999999999999996</v>
      </c>
    </row>
    <row r="2632" spans="1:2" x14ac:dyDescent="0.25">
      <c r="A2632" s="1">
        <v>39813</v>
      </c>
      <c r="B2632">
        <v>4.09</v>
      </c>
    </row>
    <row r="2633" spans="1:2" x14ac:dyDescent="0.25">
      <c r="A2633" s="1">
        <v>39815</v>
      </c>
      <c r="B2633">
        <v>4.1500000000000004</v>
      </c>
    </row>
    <row r="2634" spans="1:2" x14ac:dyDescent="0.25">
      <c r="A2634" s="1">
        <v>39818</v>
      </c>
      <c r="B2634">
        <v>4.16</v>
      </c>
    </row>
    <row r="2635" spans="1:2" x14ac:dyDescent="0.25">
      <c r="A2635" s="1">
        <v>39819</v>
      </c>
      <c r="B2635">
        <v>4.1900000000000004</v>
      </c>
    </row>
    <row r="2636" spans="1:2" x14ac:dyDescent="0.25">
      <c r="A2636" s="1">
        <v>39820</v>
      </c>
      <c r="B2636">
        <v>4.2</v>
      </c>
    </row>
    <row r="2637" spans="1:2" x14ac:dyDescent="0.25">
      <c r="A2637" s="1">
        <v>39821</v>
      </c>
      <c r="B2637">
        <v>4.17</v>
      </c>
    </row>
    <row r="2638" spans="1:2" x14ac:dyDescent="0.25">
      <c r="A2638" s="1">
        <v>39822</v>
      </c>
      <c r="B2638">
        <v>4.18</v>
      </c>
    </row>
    <row r="2639" spans="1:2" x14ac:dyDescent="0.25">
      <c r="A2639" s="1">
        <v>39825</v>
      </c>
      <c r="B2639">
        <v>4.17</v>
      </c>
    </row>
    <row r="2640" spans="1:2" x14ac:dyDescent="0.25">
      <c r="A2640" s="1">
        <v>39826</v>
      </c>
      <c r="B2640">
        <v>4.17</v>
      </c>
    </row>
    <row r="2641" spans="1:2" x14ac:dyDescent="0.25">
      <c r="A2641" s="1">
        <v>39827</v>
      </c>
      <c r="B2641">
        <v>4.1900000000000004</v>
      </c>
    </row>
    <row r="2642" spans="1:2" x14ac:dyDescent="0.25">
      <c r="A2642" s="1">
        <v>39828</v>
      </c>
      <c r="B2642">
        <v>4.18</v>
      </c>
    </row>
    <row r="2643" spans="1:2" x14ac:dyDescent="0.25">
      <c r="A2643" s="1">
        <v>39829</v>
      </c>
      <c r="B2643">
        <v>4.18</v>
      </c>
    </row>
    <row r="2644" spans="1:2" x14ac:dyDescent="0.25">
      <c r="A2644" s="1">
        <v>39833</v>
      </c>
      <c r="B2644">
        <v>4.16</v>
      </c>
    </row>
    <row r="2645" spans="1:2" x14ac:dyDescent="0.25">
      <c r="A2645" s="1">
        <v>39834</v>
      </c>
      <c r="B2645">
        <v>4.16</v>
      </c>
    </row>
    <row r="2646" spans="1:2" x14ac:dyDescent="0.25">
      <c r="A2646" s="1">
        <v>39835</v>
      </c>
      <c r="B2646">
        <v>4.1500000000000004</v>
      </c>
    </row>
    <row r="2647" spans="1:2" x14ac:dyDescent="0.25">
      <c r="A2647" s="1">
        <v>39836</v>
      </c>
      <c r="B2647">
        <v>4.1500000000000004</v>
      </c>
    </row>
    <row r="2648" spans="1:2" x14ac:dyDescent="0.25">
      <c r="A2648" s="1">
        <v>39839</v>
      </c>
      <c r="B2648">
        <v>4.1399999999999997</v>
      </c>
    </row>
    <row r="2649" spans="1:2" x14ac:dyDescent="0.25">
      <c r="A2649" s="1">
        <v>39840</v>
      </c>
      <c r="B2649">
        <v>4.13</v>
      </c>
    </row>
    <row r="2650" spans="1:2" x14ac:dyDescent="0.25">
      <c r="A2650" s="1">
        <v>39841</v>
      </c>
      <c r="B2650">
        <v>4.1399999999999997</v>
      </c>
    </row>
    <row r="2651" spans="1:2" x14ac:dyDescent="0.25">
      <c r="A2651" s="1">
        <v>39842</v>
      </c>
      <c r="B2651">
        <v>4.1399999999999997</v>
      </c>
    </row>
    <row r="2652" spans="1:2" x14ac:dyDescent="0.25">
      <c r="A2652" s="1">
        <v>39843</v>
      </c>
      <c r="B2652">
        <v>4.1500000000000004</v>
      </c>
    </row>
    <row r="2653" spans="1:2" x14ac:dyDescent="0.25">
      <c r="A2653" s="1">
        <v>39846</v>
      </c>
      <c r="B2653">
        <v>4.16</v>
      </c>
    </row>
    <row r="2654" spans="1:2" x14ac:dyDescent="0.25">
      <c r="A2654" s="1">
        <v>39847</v>
      </c>
      <c r="B2654">
        <v>4.1500000000000004</v>
      </c>
    </row>
    <row r="2655" spans="1:2" x14ac:dyDescent="0.25">
      <c r="A2655" s="1">
        <v>39848</v>
      </c>
      <c r="B2655">
        <v>4.1399999999999997</v>
      </c>
    </row>
    <row r="2656" spans="1:2" x14ac:dyDescent="0.25">
      <c r="A2656" s="1">
        <v>39849</v>
      </c>
      <c r="B2656">
        <v>4.1399999999999997</v>
      </c>
    </row>
    <row r="2657" spans="1:2" x14ac:dyDescent="0.25">
      <c r="A2657" s="1">
        <v>39850</v>
      </c>
      <c r="B2657">
        <v>4.1399999999999997</v>
      </c>
    </row>
    <row r="2658" spans="1:2" x14ac:dyDescent="0.25">
      <c r="A2658" s="1">
        <v>39853</v>
      </c>
      <c r="B2658">
        <v>4.13</v>
      </c>
    </row>
    <row r="2659" spans="1:2" x14ac:dyDescent="0.25">
      <c r="A2659" s="1">
        <v>39854</v>
      </c>
      <c r="B2659">
        <v>4.1500000000000004</v>
      </c>
    </row>
    <row r="2660" spans="1:2" x14ac:dyDescent="0.25">
      <c r="A2660" s="1">
        <v>39855</v>
      </c>
      <c r="B2660">
        <v>4.1500000000000004</v>
      </c>
    </row>
    <row r="2661" spans="1:2" x14ac:dyDescent="0.25">
      <c r="A2661" s="1">
        <v>39856</v>
      </c>
      <c r="B2661">
        <v>4.1399999999999997</v>
      </c>
    </row>
    <row r="2662" spans="1:2" x14ac:dyDescent="0.25">
      <c r="A2662" s="1">
        <v>39857</v>
      </c>
      <c r="B2662">
        <v>4.13</v>
      </c>
    </row>
    <row r="2663" spans="1:2" x14ac:dyDescent="0.25">
      <c r="A2663" s="1">
        <v>39861</v>
      </c>
      <c r="B2663">
        <v>4.1500000000000004</v>
      </c>
    </row>
    <row r="2664" spans="1:2" x14ac:dyDescent="0.25">
      <c r="A2664" s="1">
        <v>39862</v>
      </c>
      <c r="B2664">
        <v>4.1500000000000004</v>
      </c>
    </row>
    <row r="2665" spans="1:2" x14ac:dyDescent="0.25">
      <c r="A2665" s="1">
        <v>39863</v>
      </c>
      <c r="B2665">
        <v>4.13</v>
      </c>
    </row>
    <row r="2666" spans="1:2" x14ac:dyDescent="0.25">
      <c r="A2666" s="1">
        <v>39864</v>
      </c>
      <c r="B2666">
        <v>4.12</v>
      </c>
    </row>
    <row r="2667" spans="1:2" x14ac:dyDescent="0.25">
      <c r="A2667" s="1">
        <v>39867</v>
      </c>
      <c r="B2667">
        <v>4.1100000000000003</v>
      </c>
    </row>
    <row r="2668" spans="1:2" x14ac:dyDescent="0.25">
      <c r="A2668" s="1">
        <v>39868</v>
      </c>
      <c r="B2668">
        <v>4.0999999999999996</v>
      </c>
    </row>
    <row r="2669" spans="1:2" x14ac:dyDescent="0.25">
      <c r="A2669" s="1">
        <v>39869</v>
      </c>
      <c r="B2669">
        <v>4.08</v>
      </c>
    </row>
    <row r="2670" spans="1:2" x14ac:dyDescent="0.25">
      <c r="A2670" s="1">
        <v>39870</v>
      </c>
      <c r="B2670">
        <v>4.07</v>
      </c>
    </row>
    <row r="2671" spans="1:2" x14ac:dyDescent="0.25">
      <c r="A2671" s="1">
        <v>39871</v>
      </c>
      <c r="B2671">
        <v>4.08</v>
      </c>
    </row>
    <row r="2672" spans="1:2" x14ac:dyDescent="0.25">
      <c r="A2672" s="1">
        <v>39874</v>
      </c>
      <c r="B2672">
        <v>4.07</v>
      </c>
    </row>
    <row r="2673" spans="1:2" x14ac:dyDescent="0.25">
      <c r="A2673" s="1">
        <v>39875</v>
      </c>
      <c r="B2673">
        <v>4.0599999999999996</v>
      </c>
    </row>
    <row r="2674" spans="1:2" x14ac:dyDescent="0.25">
      <c r="A2674" s="1">
        <v>39876</v>
      </c>
      <c r="B2674">
        <v>4.08</v>
      </c>
    </row>
    <row r="2675" spans="1:2" x14ac:dyDescent="0.25">
      <c r="A2675" s="1">
        <v>39877</v>
      </c>
      <c r="B2675">
        <v>4.07</v>
      </c>
    </row>
    <row r="2676" spans="1:2" x14ac:dyDescent="0.25">
      <c r="A2676" s="1">
        <v>39878</v>
      </c>
      <c r="B2676">
        <v>4.05</v>
      </c>
    </row>
    <row r="2677" spans="1:2" x14ac:dyDescent="0.25">
      <c r="A2677" s="1">
        <v>39881</v>
      </c>
      <c r="B2677">
        <v>4.03</v>
      </c>
    </row>
    <row r="2678" spans="1:2" x14ac:dyDescent="0.25">
      <c r="A2678" s="1">
        <v>39882</v>
      </c>
      <c r="B2678">
        <v>4.03</v>
      </c>
    </row>
    <row r="2679" spans="1:2" x14ac:dyDescent="0.25">
      <c r="A2679" s="1">
        <v>39883</v>
      </c>
      <c r="B2679">
        <v>4.04</v>
      </c>
    </row>
    <row r="2680" spans="1:2" x14ac:dyDescent="0.25">
      <c r="A2680" s="1">
        <v>39884</v>
      </c>
      <c r="B2680">
        <v>4.03</v>
      </c>
    </row>
    <row r="2681" spans="1:2" x14ac:dyDescent="0.25">
      <c r="A2681" s="1">
        <v>39885</v>
      </c>
      <c r="B2681">
        <v>4.03</v>
      </c>
    </row>
    <row r="2682" spans="1:2" x14ac:dyDescent="0.25">
      <c r="A2682" s="1">
        <v>39888</v>
      </c>
      <c r="B2682">
        <v>4.05</v>
      </c>
    </row>
    <row r="2683" spans="1:2" x14ac:dyDescent="0.25">
      <c r="A2683" s="1">
        <v>39889</v>
      </c>
      <c r="B2683">
        <v>4.05</v>
      </c>
    </row>
    <row r="2684" spans="1:2" x14ac:dyDescent="0.25">
      <c r="A2684" s="1">
        <v>39890</v>
      </c>
      <c r="B2684">
        <v>4.05</v>
      </c>
    </row>
    <row r="2685" spans="1:2" x14ac:dyDescent="0.25">
      <c r="A2685" s="1">
        <v>39891</v>
      </c>
      <c r="B2685">
        <v>4.07</v>
      </c>
    </row>
    <row r="2686" spans="1:2" x14ac:dyDescent="0.25">
      <c r="A2686" s="1">
        <v>39892</v>
      </c>
      <c r="B2686">
        <v>4.0599999999999996</v>
      </c>
    </row>
    <row r="2687" spans="1:2" x14ac:dyDescent="0.25">
      <c r="A2687" s="1">
        <v>39895</v>
      </c>
      <c r="B2687">
        <v>4.0599999999999996</v>
      </c>
    </row>
    <row r="2688" spans="1:2" x14ac:dyDescent="0.25">
      <c r="A2688" s="1">
        <v>39896</v>
      </c>
      <c r="B2688">
        <v>4.07</v>
      </c>
    </row>
    <row r="2689" spans="1:2" x14ac:dyDescent="0.25">
      <c r="A2689" s="1">
        <v>39897</v>
      </c>
      <c r="B2689">
        <v>4.0599999999999996</v>
      </c>
    </row>
    <row r="2690" spans="1:2" x14ac:dyDescent="0.25">
      <c r="A2690" s="1">
        <v>39898</v>
      </c>
      <c r="B2690">
        <v>4.07</v>
      </c>
    </row>
    <row r="2691" spans="1:2" x14ac:dyDescent="0.25">
      <c r="A2691" s="1">
        <v>39899</v>
      </c>
      <c r="B2691">
        <v>4.0999999999999996</v>
      </c>
    </row>
    <row r="2692" spans="1:2" x14ac:dyDescent="0.25">
      <c r="A2692" s="1">
        <v>39902</v>
      </c>
      <c r="B2692">
        <v>4.09</v>
      </c>
    </row>
    <row r="2693" spans="1:2" x14ac:dyDescent="0.25">
      <c r="A2693" s="1">
        <v>39903</v>
      </c>
      <c r="B2693">
        <v>4.0999999999999996</v>
      </c>
    </row>
    <row r="2694" spans="1:2" x14ac:dyDescent="0.25">
      <c r="A2694" s="1">
        <v>39904</v>
      </c>
      <c r="B2694">
        <v>4.1100000000000003</v>
      </c>
    </row>
    <row r="2695" spans="1:2" x14ac:dyDescent="0.25">
      <c r="A2695" s="1">
        <v>39905</v>
      </c>
      <c r="B2695">
        <v>4.12</v>
      </c>
    </row>
    <row r="2696" spans="1:2" x14ac:dyDescent="0.25">
      <c r="A2696" s="1">
        <v>39906</v>
      </c>
      <c r="B2696">
        <v>4.1100000000000003</v>
      </c>
    </row>
    <row r="2697" spans="1:2" x14ac:dyDescent="0.25">
      <c r="A2697" s="1">
        <v>39909</v>
      </c>
      <c r="B2697">
        <v>4.0999999999999996</v>
      </c>
    </row>
    <row r="2698" spans="1:2" x14ac:dyDescent="0.25">
      <c r="A2698" s="1">
        <v>39910</v>
      </c>
      <c r="B2698">
        <v>4.0999999999999996</v>
      </c>
    </row>
    <row r="2699" spans="1:2" x14ac:dyDescent="0.25">
      <c r="A2699" s="1">
        <v>39911</v>
      </c>
      <c r="B2699">
        <v>4.0999999999999996</v>
      </c>
    </row>
    <row r="2700" spans="1:2" x14ac:dyDescent="0.25">
      <c r="A2700" s="1">
        <v>39912</v>
      </c>
      <c r="B2700">
        <v>4.1100000000000003</v>
      </c>
    </row>
    <row r="2701" spans="1:2" x14ac:dyDescent="0.25">
      <c r="A2701" s="1">
        <v>39916</v>
      </c>
      <c r="B2701">
        <v>4.1100000000000003</v>
      </c>
    </row>
    <row r="2702" spans="1:2" x14ac:dyDescent="0.25">
      <c r="A2702" s="1">
        <v>39917</v>
      </c>
      <c r="B2702">
        <v>4.1399999999999997</v>
      </c>
    </row>
    <row r="2703" spans="1:2" x14ac:dyDescent="0.25">
      <c r="A2703" s="1">
        <v>39918</v>
      </c>
      <c r="B2703">
        <v>4.1399999999999997</v>
      </c>
    </row>
    <row r="2704" spans="1:2" x14ac:dyDescent="0.25">
      <c r="A2704" s="1">
        <v>39919</v>
      </c>
      <c r="B2704">
        <v>4.16</v>
      </c>
    </row>
    <row r="2705" spans="1:2" x14ac:dyDescent="0.25">
      <c r="A2705" s="1">
        <v>39920</v>
      </c>
      <c r="B2705">
        <v>4.18</v>
      </c>
    </row>
    <row r="2706" spans="1:2" x14ac:dyDescent="0.25">
      <c r="A2706" s="1">
        <v>39923</v>
      </c>
      <c r="B2706">
        <v>4.18</v>
      </c>
    </row>
    <row r="2707" spans="1:2" x14ac:dyDescent="0.25">
      <c r="A2707" s="1">
        <v>39924</v>
      </c>
      <c r="B2707">
        <v>4.18</v>
      </c>
    </row>
    <row r="2708" spans="1:2" x14ac:dyDescent="0.25">
      <c r="A2708" s="1">
        <v>39925</v>
      </c>
      <c r="B2708">
        <v>4.18</v>
      </c>
    </row>
    <row r="2709" spans="1:2" x14ac:dyDescent="0.25">
      <c r="A2709" s="1">
        <v>39926</v>
      </c>
      <c r="B2709">
        <v>4.18</v>
      </c>
    </row>
    <row r="2710" spans="1:2" x14ac:dyDescent="0.25">
      <c r="A2710" s="1">
        <v>39927</v>
      </c>
      <c r="B2710">
        <v>4.18</v>
      </c>
    </row>
    <row r="2711" spans="1:2" x14ac:dyDescent="0.25">
      <c r="A2711" s="1">
        <v>39930</v>
      </c>
      <c r="B2711">
        <v>4.18</v>
      </c>
    </row>
    <row r="2712" spans="1:2" x14ac:dyDescent="0.25">
      <c r="A2712" s="1">
        <v>39931</v>
      </c>
      <c r="B2712">
        <v>4.18</v>
      </c>
    </row>
    <row r="2713" spans="1:2" x14ac:dyDescent="0.25">
      <c r="A2713" s="1">
        <v>39932</v>
      </c>
      <c r="B2713">
        <v>4.2</v>
      </c>
    </row>
    <row r="2714" spans="1:2" x14ac:dyDescent="0.25">
      <c r="A2714" s="1">
        <v>39933</v>
      </c>
      <c r="B2714">
        <v>4.22</v>
      </c>
    </row>
    <row r="2715" spans="1:2" x14ac:dyDescent="0.25">
      <c r="A2715" s="1">
        <v>39934</v>
      </c>
      <c r="B2715">
        <v>4.24</v>
      </c>
    </row>
    <row r="2716" spans="1:2" x14ac:dyDescent="0.25">
      <c r="A2716" s="1">
        <v>39937</v>
      </c>
      <c r="B2716">
        <v>4.25</v>
      </c>
    </row>
    <row r="2717" spans="1:2" x14ac:dyDescent="0.25">
      <c r="A2717" s="1">
        <v>39938</v>
      </c>
      <c r="B2717">
        <v>4.25</v>
      </c>
    </row>
    <row r="2718" spans="1:2" x14ac:dyDescent="0.25">
      <c r="A2718" s="1">
        <v>39939</v>
      </c>
      <c r="B2718">
        <v>4.2699999999999996</v>
      </c>
    </row>
    <row r="2719" spans="1:2" x14ac:dyDescent="0.25">
      <c r="A2719" s="1">
        <v>39940</v>
      </c>
      <c r="B2719">
        <v>4.29</v>
      </c>
    </row>
    <row r="2720" spans="1:2" x14ac:dyDescent="0.25">
      <c r="A2720" s="1">
        <v>39941</v>
      </c>
      <c r="B2720">
        <v>4.32</v>
      </c>
    </row>
    <row r="2721" spans="1:2" x14ac:dyDescent="0.25">
      <c r="A2721" s="1">
        <v>39944</v>
      </c>
      <c r="B2721">
        <v>4.3099999999999996</v>
      </c>
    </row>
    <row r="2722" spans="1:2" x14ac:dyDescent="0.25">
      <c r="A2722" s="1">
        <v>39945</v>
      </c>
      <c r="B2722">
        <v>4.32</v>
      </c>
    </row>
    <row r="2723" spans="1:2" x14ac:dyDescent="0.25">
      <c r="A2723" s="1">
        <v>39946</v>
      </c>
      <c r="B2723">
        <v>4.3099999999999996</v>
      </c>
    </row>
    <row r="2724" spans="1:2" x14ac:dyDescent="0.25">
      <c r="A2724" s="1">
        <v>39947</v>
      </c>
      <c r="B2724">
        <v>4.33</v>
      </c>
    </row>
    <row r="2725" spans="1:2" x14ac:dyDescent="0.25">
      <c r="A2725" s="1">
        <v>39948</v>
      </c>
      <c r="B2725">
        <v>4.33</v>
      </c>
    </row>
    <row r="2726" spans="1:2" x14ac:dyDescent="0.25">
      <c r="A2726" s="1">
        <v>39951</v>
      </c>
      <c r="B2726">
        <v>4.32</v>
      </c>
    </row>
    <row r="2727" spans="1:2" x14ac:dyDescent="0.25">
      <c r="A2727" s="1">
        <v>39952</v>
      </c>
      <c r="B2727">
        <v>4.32</v>
      </c>
    </row>
    <row r="2728" spans="1:2" x14ac:dyDescent="0.25">
      <c r="A2728" s="1">
        <v>39953</v>
      </c>
      <c r="B2728">
        <v>4.33</v>
      </c>
    </row>
    <row r="2729" spans="1:2" x14ac:dyDescent="0.25">
      <c r="A2729" s="1">
        <v>39954</v>
      </c>
      <c r="B2729">
        <v>4.33</v>
      </c>
    </row>
    <row r="2730" spans="1:2" x14ac:dyDescent="0.25">
      <c r="A2730" s="1">
        <v>39955</v>
      </c>
      <c r="B2730">
        <v>4.32</v>
      </c>
    </row>
    <row r="2731" spans="1:2" x14ac:dyDescent="0.25">
      <c r="A2731" s="1">
        <v>39959</v>
      </c>
      <c r="B2731">
        <v>4.3099999999999996</v>
      </c>
    </row>
    <row r="2732" spans="1:2" x14ac:dyDescent="0.25">
      <c r="A2732" s="1">
        <v>39960</v>
      </c>
      <c r="B2732">
        <v>4.3</v>
      </c>
    </row>
    <row r="2733" spans="1:2" x14ac:dyDescent="0.25">
      <c r="A2733" s="1">
        <v>39961</v>
      </c>
      <c r="B2733">
        <v>4.3099999999999996</v>
      </c>
    </row>
    <row r="2734" spans="1:2" x14ac:dyDescent="0.25">
      <c r="A2734" s="1">
        <v>39962</v>
      </c>
      <c r="B2734">
        <v>4.34</v>
      </c>
    </row>
    <row r="2735" spans="1:2" x14ac:dyDescent="0.25">
      <c r="A2735" s="1">
        <v>39965</v>
      </c>
      <c r="B2735">
        <v>4.3499999999999996</v>
      </c>
    </row>
    <row r="2736" spans="1:2" x14ac:dyDescent="0.25">
      <c r="A2736" s="1">
        <v>39966</v>
      </c>
      <c r="B2736">
        <v>4.37</v>
      </c>
    </row>
    <row r="2737" spans="1:2" x14ac:dyDescent="0.25">
      <c r="A2737" s="1">
        <v>39967</v>
      </c>
      <c r="B2737">
        <v>4.38</v>
      </c>
    </row>
    <row r="2738" spans="1:2" x14ac:dyDescent="0.25">
      <c r="A2738" s="1">
        <v>39968</v>
      </c>
      <c r="B2738">
        <v>4.37</v>
      </c>
    </row>
    <row r="2739" spans="1:2" x14ac:dyDescent="0.25">
      <c r="A2739" s="1">
        <v>39969</v>
      </c>
      <c r="B2739">
        <v>4.34</v>
      </c>
    </row>
    <row r="2740" spans="1:2" x14ac:dyDescent="0.25">
      <c r="A2740" s="1">
        <v>39972</v>
      </c>
      <c r="B2740">
        <v>4.33</v>
      </c>
    </row>
    <row r="2741" spans="1:2" x14ac:dyDescent="0.25">
      <c r="A2741" s="1">
        <v>39973</v>
      </c>
      <c r="B2741">
        <v>4.3499999999999996</v>
      </c>
    </row>
    <row r="2742" spans="1:2" x14ac:dyDescent="0.25">
      <c r="A2742" s="1">
        <v>39974</v>
      </c>
      <c r="B2742">
        <v>4.34</v>
      </c>
    </row>
    <row r="2743" spans="1:2" x14ac:dyDescent="0.25">
      <c r="A2743" s="1">
        <v>39975</v>
      </c>
      <c r="B2743">
        <v>4.34</v>
      </c>
    </row>
    <row r="2744" spans="1:2" x14ac:dyDescent="0.25">
      <c r="A2744" s="1">
        <v>39976</v>
      </c>
      <c r="B2744">
        <v>4.3600000000000003</v>
      </c>
    </row>
    <row r="2745" spans="1:2" x14ac:dyDescent="0.25">
      <c r="A2745" s="1">
        <v>39979</v>
      </c>
      <c r="B2745">
        <v>4.38</v>
      </c>
    </row>
    <row r="2746" spans="1:2" x14ac:dyDescent="0.25">
      <c r="A2746" s="1">
        <v>39980</v>
      </c>
      <c r="B2746">
        <v>4.37</v>
      </c>
    </row>
    <row r="2747" spans="1:2" x14ac:dyDescent="0.25">
      <c r="A2747" s="1">
        <v>39981</v>
      </c>
      <c r="B2747">
        <v>4.37</v>
      </c>
    </row>
    <row r="2748" spans="1:2" x14ac:dyDescent="0.25">
      <c r="A2748" s="1">
        <v>39982</v>
      </c>
      <c r="B2748">
        <v>4.3499999999999996</v>
      </c>
    </row>
    <row r="2749" spans="1:2" x14ac:dyDescent="0.25">
      <c r="A2749" s="1">
        <v>39983</v>
      </c>
      <c r="B2749">
        <v>4.3600000000000003</v>
      </c>
    </row>
    <row r="2750" spans="1:2" x14ac:dyDescent="0.25">
      <c r="A2750" s="1">
        <v>39986</v>
      </c>
      <c r="B2750">
        <v>4.3499999999999996</v>
      </c>
    </row>
    <row r="2751" spans="1:2" x14ac:dyDescent="0.25">
      <c r="A2751" s="1">
        <v>39987</v>
      </c>
      <c r="B2751">
        <v>4.3499999999999996</v>
      </c>
    </row>
    <row r="2752" spans="1:2" x14ac:dyDescent="0.25">
      <c r="A2752" s="1">
        <v>39988</v>
      </c>
      <c r="B2752">
        <v>4.3499999999999996</v>
      </c>
    </row>
    <row r="2753" spans="1:2" x14ac:dyDescent="0.25">
      <c r="A2753" s="1">
        <v>39989</v>
      </c>
      <c r="B2753">
        <v>4.3499999999999996</v>
      </c>
    </row>
    <row r="2754" spans="1:2" x14ac:dyDescent="0.25">
      <c r="A2754" s="1">
        <v>39990</v>
      </c>
      <c r="B2754">
        <v>4.3499999999999996</v>
      </c>
    </row>
    <row r="2755" spans="1:2" x14ac:dyDescent="0.25">
      <c r="A2755" s="1">
        <v>39993</v>
      </c>
      <c r="B2755">
        <v>4.34</v>
      </c>
    </row>
    <row r="2756" spans="1:2" x14ac:dyDescent="0.25">
      <c r="A2756" s="1">
        <v>39994</v>
      </c>
      <c r="B2756">
        <v>4.34</v>
      </c>
    </row>
    <row r="2757" spans="1:2" x14ac:dyDescent="0.25">
      <c r="A2757" s="1">
        <v>39995</v>
      </c>
      <c r="B2757">
        <v>4.3499999999999996</v>
      </c>
    </row>
    <row r="2758" spans="1:2" x14ac:dyDescent="0.25">
      <c r="A2758" s="1">
        <v>39996</v>
      </c>
      <c r="B2758">
        <v>4.3499999999999996</v>
      </c>
    </row>
    <row r="2759" spans="1:2" x14ac:dyDescent="0.25">
      <c r="A2759" s="1">
        <v>40000</v>
      </c>
      <c r="B2759">
        <v>4.3499999999999996</v>
      </c>
    </row>
    <row r="2760" spans="1:2" x14ac:dyDescent="0.25">
      <c r="A2760" s="1">
        <v>40001</v>
      </c>
      <c r="B2760">
        <v>4.3499999999999996</v>
      </c>
    </row>
    <row r="2761" spans="1:2" x14ac:dyDescent="0.25">
      <c r="A2761" s="1">
        <v>40002</v>
      </c>
      <c r="B2761">
        <v>4.34</v>
      </c>
    </row>
    <row r="2762" spans="1:2" x14ac:dyDescent="0.25">
      <c r="A2762" s="1">
        <v>40003</v>
      </c>
      <c r="B2762">
        <v>4.34</v>
      </c>
    </row>
    <row r="2763" spans="1:2" x14ac:dyDescent="0.25">
      <c r="A2763" s="1">
        <v>40004</v>
      </c>
      <c r="B2763">
        <v>4.34</v>
      </c>
    </row>
    <row r="2764" spans="1:2" x14ac:dyDescent="0.25">
      <c r="A2764" s="1">
        <v>40007</v>
      </c>
      <c r="B2764">
        <v>4.33</v>
      </c>
    </row>
    <row r="2765" spans="1:2" x14ac:dyDescent="0.25">
      <c r="A2765" s="1">
        <v>40008</v>
      </c>
      <c r="B2765">
        <v>4.34</v>
      </c>
    </row>
    <row r="2766" spans="1:2" x14ac:dyDescent="0.25">
      <c r="A2766" s="1">
        <v>40009</v>
      </c>
      <c r="B2766">
        <v>4.32</v>
      </c>
    </row>
    <row r="2767" spans="1:2" x14ac:dyDescent="0.25">
      <c r="A2767" s="1">
        <v>40010</v>
      </c>
      <c r="B2767">
        <v>4.33</v>
      </c>
    </row>
    <row r="2768" spans="1:2" x14ac:dyDescent="0.25">
      <c r="A2768" s="1">
        <v>40011</v>
      </c>
      <c r="B2768">
        <v>4.32</v>
      </c>
    </row>
    <row r="2769" spans="1:2" x14ac:dyDescent="0.25">
      <c r="A2769" s="1">
        <v>40014</v>
      </c>
      <c r="B2769">
        <v>4.3099999999999996</v>
      </c>
    </row>
    <row r="2770" spans="1:2" x14ac:dyDescent="0.25">
      <c r="A2770" s="1">
        <v>40015</v>
      </c>
      <c r="B2770">
        <v>4.3099999999999996</v>
      </c>
    </row>
    <row r="2771" spans="1:2" x14ac:dyDescent="0.25">
      <c r="A2771" s="1">
        <v>40016</v>
      </c>
      <c r="B2771">
        <v>4.3099999999999996</v>
      </c>
    </row>
    <row r="2772" spans="1:2" x14ac:dyDescent="0.25">
      <c r="A2772" s="1">
        <v>40017</v>
      </c>
      <c r="B2772">
        <v>4.3</v>
      </c>
    </row>
    <row r="2773" spans="1:2" x14ac:dyDescent="0.25">
      <c r="A2773" s="1">
        <v>40018</v>
      </c>
      <c r="B2773">
        <v>4.3099999999999996</v>
      </c>
    </row>
    <row r="2774" spans="1:2" x14ac:dyDescent="0.25">
      <c r="A2774" s="1">
        <v>40021</v>
      </c>
      <c r="B2774">
        <v>4.3</v>
      </c>
    </row>
    <row r="2775" spans="1:2" x14ac:dyDescent="0.25">
      <c r="A2775" s="1">
        <v>40022</v>
      </c>
      <c r="B2775">
        <v>4.3</v>
      </c>
    </row>
    <row r="2776" spans="1:2" x14ac:dyDescent="0.25">
      <c r="A2776" s="1">
        <v>40023</v>
      </c>
      <c r="B2776">
        <v>4.3</v>
      </c>
    </row>
    <row r="2777" spans="1:2" x14ac:dyDescent="0.25">
      <c r="A2777" s="1">
        <v>40024</v>
      </c>
      <c r="B2777">
        <v>4.3</v>
      </c>
    </row>
    <row r="2778" spans="1:2" x14ac:dyDescent="0.25">
      <c r="A2778" s="1">
        <v>40025</v>
      </c>
      <c r="B2778">
        <v>4.3099999999999996</v>
      </c>
    </row>
    <row r="2779" spans="1:2" x14ac:dyDescent="0.25">
      <c r="A2779" s="1">
        <v>40028</v>
      </c>
      <c r="B2779">
        <v>4.3</v>
      </c>
    </row>
    <row r="2780" spans="1:2" x14ac:dyDescent="0.25">
      <c r="A2780" s="1">
        <v>40029</v>
      </c>
      <c r="B2780">
        <v>4.3</v>
      </c>
    </row>
    <row r="2781" spans="1:2" x14ac:dyDescent="0.25">
      <c r="A2781" s="1">
        <v>40030</v>
      </c>
      <c r="B2781">
        <v>4.29</v>
      </c>
    </row>
    <row r="2782" spans="1:2" x14ac:dyDescent="0.25">
      <c r="A2782" s="1">
        <v>40031</v>
      </c>
      <c r="B2782">
        <v>4.3</v>
      </c>
    </row>
    <row r="2783" spans="1:2" x14ac:dyDescent="0.25">
      <c r="A2783" s="1">
        <v>40032</v>
      </c>
      <c r="B2783">
        <v>4.29</v>
      </c>
    </row>
    <row r="2784" spans="1:2" x14ac:dyDescent="0.25">
      <c r="A2784" s="1">
        <v>40035</v>
      </c>
      <c r="B2784">
        <v>4.29</v>
      </c>
    </row>
    <row r="2785" spans="1:2" x14ac:dyDescent="0.25">
      <c r="A2785" s="1">
        <v>40036</v>
      </c>
      <c r="B2785">
        <v>4.3</v>
      </c>
    </row>
    <row r="2786" spans="1:2" x14ac:dyDescent="0.25">
      <c r="A2786" s="1">
        <v>40037</v>
      </c>
      <c r="B2786">
        <v>4.32</v>
      </c>
    </row>
    <row r="2787" spans="1:2" x14ac:dyDescent="0.25">
      <c r="A2787" s="1">
        <v>40038</v>
      </c>
      <c r="B2787">
        <v>4.33</v>
      </c>
    </row>
    <row r="2788" spans="1:2" x14ac:dyDescent="0.25">
      <c r="A2788" s="1">
        <v>40039</v>
      </c>
      <c r="B2788">
        <v>4.3499999999999996</v>
      </c>
    </row>
    <row r="2789" spans="1:2" x14ac:dyDescent="0.25">
      <c r="A2789" s="1">
        <v>40042</v>
      </c>
      <c r="B2789">
        <v>4.3600000000000003</v>
      </c>
    </row>
    <row r="2790" spans="1:2" x14ac:dyDescent="0.25">
      <c r="A2790" s="1">
        <v>40043</v>
      </c>
      <c r="B2790">
        <v>4.3600000000000003</v>
      </c>
    </row>
    <row r="2791" spans="1:2" x14ac:dyDescent="0.25">
      <c r="A2791" s="1">
        <v>40044</v>
      </c>
      <c r="B2791">
        <v>4.3600000000000003</v>
      </c>
    </row>
    <row r="2792" spans="1:2" x14ac:dyDescent="0.25">
      <c r="A2792" s="1">
        <v>40045</v>
      </c>
      <c r="B2792">
        <v>4.3600000000000003</v>
      </c>
    </row>
    <row r="2793" spans="1:2" x14ac:dyDescent="0.25">
      <c r="A2793" s="1">
        <v>40046</v>
      </c>
      <c r="B2793">
        <v>4.3499999999999996</v>
      </c>
    </row>
    <row r="2794" spans="1:2" x14ac:dyDescent="0.25">
      <c r="A2794" s="1">
        <v>40049</v>
      </c>
      <c r="B2794">
        <v>4.3499999999999996</v>
      </c>
    </row>
    <row r="2795" spans="1:2" x14ac:dyDescent="0.25">
      <c r="A2795" s="1">
        <v>40050</v>
      </c>
      <c r="B2795">
        <v>4.34</v>
      </c>
    </row>
    <row r="2796" spans="1:2" x14ac:dyDescent="0.25">
      <c r="A2796" s="1">
        <v>40051</v>
      </c>
      <c r="B2796">
        <v>4.34</v>
      </c>
    </row>
    <row r="2797" spans="1:2" x14ac:dyDescent="0.25">
      <c r="A2797" s="1">
        <v>40052</v>
      </c>
      <c r="B2797">
        <v>4.34</v>
      </c>
    </row>
    <row r="2798" spans="1:2" x14ac:dyDescent="0.25">
      <c r="A2798" s="1">
        <v>40053</v>
      </c>
      <c r="B2798">
        <v>4.33</v>
      </c>
    </row>
    <row r="2799" spans="1:2" x14ac:dyDescent="0.25">
      <c r="A2799" s="1">
        <v>40056</v>
      </c>
      <c r="B2799">
        <v>4.34</v>
      </c>
    </row>
    <row r="2800" spans="1:2" x14ac:dyDescent="0.25">
      <c r="A2800" s="1">
        <v>40057</v>
      </c>
      <c r="B2800">
        <v>4.3600000000000003</v>
      </c>
    </row>
    <row r="2801" spans="1:2" x14ac:dyDescent="0.25">
      <c r="A2801" s="1">
        <v>40058</v>
      </c>
      <c r="B2801">
        <v>4.3499999999999996</v>
      </c>
    </row>
    <row r="2802" spans="1:2" x14ac:dyDescent="0.25">
      <c r="A2802" s="1">
        <v>40059</v>
      </c>
      <c r="B2802">
        <v>4.3499999999999996</v>
      </c>
    </row>
    <row r="2803" spans="1:2" x14ac:dyDescent="0.25">
      <c r="A2803" s="1">
        <v>40060</v>
      </c>
      <c r="B2803">
        <v>4.3600000000000003</v>
      </c>
    </row>
    <row r="2804" spans="1:2" x14ac:dyDescent="0.25">
      <c r="A2804" s="1">
        <v>40064</v>
      </c>
      <c r="B2804">
        <v>4.3499999999999996</v>
      </c>
    </row>
    <row r="2805" spans="1:2" x14ac:dyDescent="0.25">
      <c r="A2805" s="1">
        <v>40065</v>
      </c>
      <c r="B2805">
        <v>4.3600000000000003</v>
      </c>
    </row>
    <row r="2806" spans="1:2" x14ac:dyDescent="0.25">
      <c r="A2806" s="1">
        <v>40066</v>
      </c>
      <c r="B2806">
        <v>4.37</v>
      </c>
    </row>
    <row r="2807" spans="1:2" x14ac:dyDescent="0.25">
      <c r="A2807" s="1">
        <v>40067</v>
      </c>
      <c r="B2807">
        <v>4.3600000000000003</v>
      </c>
    </row>
    <row r="2808" spans="1:2" x14ac:dyDescent="0.25">
      <c r="A2808" s="1">
        <v>40070</v>
      </c>
      <c r="B2808">
        <v>4.3600000000000003</v>
      </c>
    </row>
    <row r="2809" spans="1:2" x14ac:dyDescent="0.25">
      <c r="A2809" s="1">
        <v>40071</v>
      </c>
      <c r="B2809">
        <v>4.3499999999999996</v>
      </c>
    </row>
    <row r="2810" spans="1:2" x14ac:dyDescent="0.25">
      <c r="A2810" s="1">
        <v>40072</v>
      </c>
      <c r="B2810">
        <v>4.34</v>
      </c>
    </row>
    <row r="2811" spans="1:2" x14ac:dyDescent="0.25">
      <c r="A2811" s="1">
        <v>40073</v>
      </c>
      <c r="B2811">
        <v>4.34</v>
      </c>
    </row>
    <row r="2812" spans="1:2" x14ac:dyDescent="0.25">
      <c r="A2812" s="1">
        <v>40074</v>
      </c>
      <c r="B2812">
        <v>4.34</v>
      </c>
    </row>
    <row r="2813" spans="1:2" x14ac:dyDescent="0.25">
      <c r="A2813" s="1">
        <v>40077</v>
      </c>
      <c r="B2813">
        <v>4.34</v>
      </c>
    </row>
    <row r="2814" spans="1:2" x14ac:dyDescent="0.25">
      <c r="A2814" s="1">
        <v>40078</v>
      </c>
      <c r="B2814">
        <v>4.34</v>
      </c>
    </row>
    <row r="2815" spans="1:2" x14ac:dyDescent="0.25">
      <c r="A2815" s="1">
        <v>40079</v>
      </c>
      <c r="B2815">
        <v>4.34</v>
      </c>
    </row>
    <row r="2816" spans="1:2" x14ac:dyDescent="0.25">
      <c r="A2816" s="1">
        <v>40080</v>
      </c>
      <c r="B2816">
        <v>4.34</v>
      </c>
    </row>
    <row r="2817" spans="1:2" x14ac:dyDescent="0.25">
      <c r="A2817" s="1">
        <v>40081</v>
      </c>
      <c r="B2817">
        <v>4.34</v>
      </c>
    </row>
    <row r="2818" spans="1:2" x14ac:dyDescent="0.25">
      <c r="A2818" s="1">
        <v>40084</v>
      </c>
      <c r="B2818">
        <v>4.33</v>
      </c>
    </row>
    <row r="2819" spans="1:2" x14ac:dyDescent="0.25">
      <c r="A2819" s="1">
        <v>40085</v>
      </c>
      <c r="B2819">
        <v>4.33</v>
      </c>
    </row>
    <row r="2820" spans="1:2" x14ac:dyDescent="0.25">
      <c r="A2820" s="1">
        <v>40086</v>
      </c>
      <c r="B2820">
        <v>4.34</v>
      </c>
    </row>
    <row r="2821" spans="1:2" x14ac:dyDescent="0.25">
      <c r="A2821" s="1">
        <v>40087</v>
      </c>
      <c r="B2821">
        <v>4.3499999999999996</v>
      </c>
    </row>
    <row r="2822" spans="1:2" x14ac:dyDescent="0.25">
      <c r="A2822" s="1">
        <v>40088</v>
      </c>
      <c r="B2822">
        <v>4.3499999999999996</v>
      </c>
    </row>
    <row r="2823" spans="1:2" x14ac:dyDescent="0.25">
      <c r="A2823" s="1">
        <v>40091</v>
      </c>
      <c r="B2823">
        <v>4.34</v>
      </c>
    </row>
    <row r="2824" spans="1:2" x14ac:dyDescent="0.25">
      <c r="A2824" s="1">
        <v>40092</v>
      </c>
      <c r="B2824">
        <v>4.32</v>
      </c>
    </row>
    <row r="2825" spans="1:2" x14ac:dyDescent="0.25">
      <c r="A2825" s="1">
        <v>40093</v>
      </c>
      <c r="B2825">
        <v>4.32</v>
      </c>
    </row>
    <row r="2826" spans="1:2" x14ac:dyDescent="0.25">
      <c r="A2826" s="1">
        <v>40094</v>
      </c>
      <c r="B2826">
        <v>4.32</v>
      </c>
    </row>
    <row r="2827" spans="1:2" x14ac:dyDescent="0.25">
      <c r="A2827" s="1">
        <v>40095</v>
      </c>
      <c r="B2827">
        <v>4.3099999999999996</v>
      </c>
    </row>
    <row r="2828" spans="1:2" x14ac:dyDescent="0.25">
      <c r="A2828" s="1">
        <v>40099</v>
      </c>
      <c r="B2828">
        <v>4.3099999999999996</v>
      </c>
    </row>
    <row r="2829" spans="1:2" x14ac:dyDescent="0.25">
      <c r="A2829" s="1">
        <v>40100</v>
      </c>
      <c r="B2829">
        <v>4.3099999999999996</v>
      </c>
    </row>
    <row r="2830" spans="1:2" x14ac:dyDescent="0.25">
      <c r="A2830" s="1">
        <v>40101</v>
      </c>
      <c r="B2830">
        <v>4.3</v>
      </c>
    </row>
    <row r="2831" spans="1:2" x14ac:dyDescent="0.25">
      <c r="A2831" s="1">
        <v>40102</v>
      </c>
      <c r="B2831">
        <v>4.3</v>
      </c>
    </row>
    <row r="2832" spans="1:2" x14ac:dyDescent="0.25">
      <c r="A2832" s="1">
        <v>40105</v>
      </c>
      <c r="B2832">
        <v>4.29</v>
      </c>
    </row>
    <row r="2833" spans="1:2" x14ac:dyDescent="0.25">
      <c r="A2833" s="1">
        <v>40106</v>
      </c>
      <c r="B2833">
        <v>4.3</v>
      </c>
    </row>
    <row r="2834" spans="1:2" x14ac:dyDescent="0.25">
      <c r="A2834" s="1">
        <v>40107</v>
      </c>
      <c r="B2834">
        <v>4.29</v>
      </c>
    </row>
    <row r="2835" spans="1:2" x14ac:dyDescent="0.25">
      <c r="A2835" s="1">
        <v>40108</v>
      </c>
      <c r="B2835">
        <v>4.3</v>
      </c>
    </row>
    <row r="2836" spans="1:2" x14ac:dyDescent="0.25">
      <c r="A2836" s="1">
        <v>40109</v>
      </c>
      <c r="B2836">
        <v>4.3</v>
      </c>
    </row>
    <row r="2837" spans="1:2" x14ac:dyDescent="0.25">
      <c r="A2837" s="1">
        <v>40112</v>
      </c>
      <c r="B2837">
        <v>4.29</v>
      </c>
    </row>
    <row r="2838" spans="1:2" x14ac:dyDescent="0.25">
      <c r="A2838" s="1">
        <v>40113</v>
      </c>
      <c r="B2838">
        <v>4.29</v>
      </c>
    </row>
    <row r="2839" spans="1:2" x14ac:dyDescent="0.25">
      <c r="A2839" s="1">
        <v>40114</v>
      </c>
      <c r="B2839">
        <v>4.3099999999999996</v>
      </c>
    </row>
    <row r="2840" spans="1:2" x14ac:dyDescent="0.25">
      <c r="A2840" s="1">
        <v>40115</v>
      </c>
      <c r="B2840">
        <v>4.3099999999999996</v>
      </c>
    </row>
    <row r="2841" spans="1:2" x14ac:dyDescent="0.25">
      <c r="A2841" s="1">
        <v>40116</v>
      </c>
      <c r="B2841">
        <v>4.33</v>
      </c>
    </row>
    <row r="2842" spans="1:2" x14ac:dyDescent="0.25">
      <c r="A2842" s="1">
        <v>40119</v>
      </c>
      <c r="B2842">
        <v>4.34</v>
      </c>
    </row>
    <row r="2843" spans="1:2" x14ac:dyDescent="0.25">
      <c r="A2843" s="1">
        <v>40120</v>
      </c>
      <c r="B2843">
        <v>4.3499999999999996</v>
      </c>
    </row>
    <row r="2844" spans="1:2" x14ac:dyDescent="0.25">
      <c r="A2844" s="1">
        <v>40121</v>
      </c>
      <c r="B2844">
        <v>4.3600000000000003</v>
      </c>
    </row>
    <row r="2845" spans="1:2" x14ac:dyDescent="0.25">
      <c r="A2845" s="1">
        <v>40122</v>
      </c>
      <c r="B2845">
        <v>4.3600000000000003</v>
      </c>
    </row>
    <row r="2846" spans="1:2" x14ac:dyDescent="0.25">
      <c r="A2846" s="1">
        <v>40123</v>
      </c>
      <c r="B2846">
        <v>4.3600000000000003</v>
      </c>
    </row>
    <row r="2847" spans="1:2" x14ac:dyDescent="0.25">
      <c r="A2847" s="1">
        <v>40126</v>
      </c>
      <c r="B2847">
        <v>4.3499999999999996</v>
      </c>
    </row>
    <row r="2848" spans="1:2" x14ac:dyDescent="0.25">
      <c r="A2848" s="1">
        <v>40127</v>
      </c>
      <c r="B2848">
        <v>4.3600000000000003</v>
      </c>
    </row>
    <row r="2849" spans="1:2" x14ac:dyDescent="0.25">
      <c r="A2849" s="1">
        <v>40129</v>
      </c>
      <c r="B2849">
        <v>4.3499999999999996</v>
      </c>
    </row>
    <row r="2850" spans="1:2" x14ac:dyDescent="0.25">
      <c r="A2850" s="1">
        <v>40130</v>
      </c>
      <c r="B2850">
        <v>4.3499999999999996</v>
      </c>
    </row>
    <row r="2851" spans="1:2" x14ac:dyDescent="0.25">
      <c r="A2851" s="1">
        <v>40133</v>
      </c>
      <c r="B2851">
        <v>4.3499999999999996</v>
      </c>
    </row>
    <row r="2852" spans="1:2" x14ac:dyDescent="0.25">
      <c r="A2852" s="1">
        <v>40134</v>
      </c>
      <c r="B2852">
        <v>4.3600000000000003</v>
      </c>
    </row>
    <row r="2853" spans="1:2" x14ac:dyDescent="0.25">
      <c r="A2853" s="1">
        <v>40135</v>
      </c>
      <c r="B2853">
        <v>4.3600000000000003</v>
      </c>
    </row>
    <row r="2854" spans="1:2" x14ac:dyDescent="0.25">
      <c r="A2854" s="1">
        <v>40136</v>
      </c>
      <c r="B2854">
        <v>4.37</v>
      </c>
    </row>
    <row r="2855" spans="1:2" x14ac:dyDescent="0.25">
      <c r="A2855" s="1">
        <v>40137</v>
      </c>
      <c r="B2855">
        <v>4.37</v>
      </c>
    </row>
    <row r="2856" spans="1:2" x14ac:dyDescent="0.25">
      <c r="A2856" s="1">
        <v>40140</v>
      </c>
      <c r="B2856">
        <v>4.3600000000000003</v>
      </c>
    </row>
    <row r="2857" spans="1:2" x14ac:dyDescent="0.25">
      <c r="A2857" s="1">
        <v>40141</v>
      </c>
      <c r="B2857">
        <v>4.3600000000000003</v>
      </c>
    </row>
    <row r="2858" spans="1:2" x14ac:dyDescent="0.25">
      <c r="A2858" s="1">
        <v>40142</v>
      </c>
      <c r="B2858">
        <v>4.3499999999999996</v>
      </c>
    </row>
    <row r="2859" spans="1:2" x14ac:dyDescent="0.25">
      <c r="A2859" s="1">
        <v>40144</v>
      </c>
      <c r="B2859">
        <v>4.34</v>
      </c>
    </row>
    <row r="2860" spans="1:2" x14ac:dyDescent="0.25">
      <c r="A2860" s="1">
        <v>40147</v>
      </c>
      <c r="B2860">
        <v>4.3499999999999996</v>
      </c>
    </row>
    <row r="2861" spans="1:2" x14ac:dyDescent="0.25">
      <c r="A2861" s="1">
        <v>40148</v>
      </c>
      <c r="B2861">
        <v>4.3600000000000003</v>
      </c>
    </row>
    <row r="2862" spans="1:2" x14ac:dyDescent="0.25">
      <c r="A2862" s="1">
        <v>40149</v>
      </c>
      <c r="B2862">
        <v>4.34</v>
      </c>
    </row>
    <row r="2863" spans="1:2" x14ac:dyDescent="0.25">
      <c r="A2863" s="1">
        <v>40150</v>
      </c>
      <c r="B2863">
        <v>4.33</v>
      </c>
    </row>
    <row r="2864" spans="1:2" x14ac:dyDescent="0.25">
      <c r="A2864" s="1">
        <v>40151</v>
      </c>
      <c r="B2864">
        <v>4.3099999999999996</v>
      </c>
    </row>
    <row r="2865" spans="1:2" x14ac:dyDescent="0.25">
      <c r="A2865" s="1">
        <v>40154</v>
      </c>
      <c r="B2865">
        <v>4.3099999999999996</v>
      </c>
    </row>
    <row r="2866" spans="1:2" x14ac:dyDescent="0.25">
      <c r="A2866" s="1">
        <v>40155</v>
      </c>
      <c r="B2866">
        <v>4.3099999999999996</v>
      </c>
    </row>
    <row r="2867" spans="1:2" x14ac:dyDescent="0.25">
      <c r="A2867" s="1">
        <v>40156</v>
      </c>
      <c r="B2867">
        <v>4.3</v>
      </c>
    </row>
    <row r="2868" spans="1:2" x14ac:dyDescent="0.25">
      <c r="A2868" s="1">
        <v>40157</v>
      </c>
      <c r="B2868">
        <v>4.3099999999999996</v>
      </c>
    </row>
    <row r="2869" spans="1:2" x14ac:dyDescent="0.25">
      <c r="A2869" s="1">
        <v>40158</v>
      </c>
      <c r="B2869">
        <v>4.32</v>
      </c>
    </row>
    <row r="2870" spans="1:2" x14ac:dyDescent="0.25">
      <c r="A2870" s="1">
        <v>40161</v>
      </c>
      <c r="B2870">
        <v>4.33</v>
      </c>
    </row>
    <row r="2871" spans="1:2" x14ac:dyDescent="0.25">
      <c r="A2871" s="1">
        <v>40162</v>
      </c>
      <c r="B2871">
        <v>4.32</v>
      </c>
    </row>
    <row r="2872" spans="1:2" x14ac:dyDescent="0.25">
      <c r="A2872" s="1">
        <v>40163</v>
      </c>
      <c r="B2872">
        <v>4.32</v>
      </c>
    </row>
    <row r="2873" spans="1:2" x14ac:dyDescent="0.25">
      <c r="A2873" s="1">
        <v>40164</v>
      </c>
      <c r="B2873">
        <v>4.33</v>
      </c>
    </row>
    <row r="2874" spans="1:2" x14ac:dyDescent="0.25">
      <c r="A2874" s="1">
        <v>40165</v>
      </c>
      <c r="B2874">
        <v>4.33</v>
      </c>
    </row>
    <row r="2875" spans="1:2" x14ac:dyDescent="0.25">
      <c r="A2875" s="1">
        <v>40168</v>
      </c>
      <c r="B2875">
        <v>4.33</v>
      </c>
    </row>
    <row r="2876" spans="1:2" x14ac:dyDescent="0.25">
      <c r="A2876" s="1">
        <v>40169</v>
      </c>
      <c r="B2876">
        <v>4.32</v>
      </c>
    </row>
    <row r="2877" spans="1:2" x14ac:dyDescent="0.25">
      <c r="A2877" s="1">
        <v>40170</v>
      </c>
      <c r="B2877">
        <v>4.32</v>
      </c>
    </row>
    <row r="2878" spans="1:2" x14ac:dyDescent="0.25">
      <c r="A2878" s="1">
        <v>40171</v>
      </c>
      <c r="B2878">
        <v>4.32</v>
      </c>
    </row>
    <row r="2879" spans="1:2" x14ac:dyDescent="0.25">
      <c r="A2879" s="1">
        <v>40175</v>
      </c>
      <c r="B2879">
        <v>4.3</v>
      </c>
    </row>
    <row r="2880" spans="1:2" x14ac:dyDescent="0.25">
      <c r="A2880" s="1">
        <v>40176</v>
      </c>
      <c r="B2880">
        <v>4.3</v>
      </c>
    </row>
    <row r="2881" spans="1:2" x14ac:dyDescent="0.25">
      <c r="A2881" s="1">
        <v>40177</v>
      </c>
      <c r="B2881">
        <v>4.3</v>
      </c>
    </row>
    <row r="2882" spans="1:2" x14ac:dyDescent="0.25">
      <c r="A2882" s="1">
        <v>40178</v>
      </c>
      <c r="B2882">
        <v>4.3</v>
      </c>
    </row>
    <row r="2883" spans="1:2" x14ac:dyDescent="0.25">
      <c r="A2883" s="1">
        <v>40182</v>
      </c>
      <c r="B2883">
        <v>4.3</v>
      </c>
    </row>
    <row r="2884" spans="1:2" x14ac:dyDescent="0.25">
      <c r="A2884" s="1">
        <v>40183</v>
      </c>
      <c r="B2884">
        <v>4.3</v>
      </c>
    </row>
    <row r="2885" spans="1:2" x14ac:dyDescent="0.25">
      <c r="A2885" s="1">
        <v>40184</v>
      </c>
      <c r="B2885">
        <v>4.29</v>
      </c>
    </row>
    <row r="2886" spans="1:2" x14ac:dyDescent="0.25">
      <c r="A2886" s="1">
        <v>40185</v>
      </c>
      <c r="B2886">
        <v>4.29</v>
      </c>
    </row>
    <row r="2887" spans="1:2" x14ac:dyDescent="0.25">
      <c r="A2887" s="1">
        <v>40186</v>
      </c>
      <c r="B2887">
        <v>4.3</v>
      </c>
    </row>
    <row r="2888" spans="1:2" x14ac:dyDescent="0.25">
      <c r="A2888" s="1">
        <v>40189</v>
      </c>
      <c r="B2888">
        <v>4.3</v>
      </c>
    </row>
    <row r="2889" spans="1:2" x14ac:dyDescent="0.25">
      <c r="A2889" s="1">
        <v>40190</v>
      </c>
      <c r="B2889">
        <v>4.3</v>
      </c>
    </row>
    <row r="2890" spans="1:2" x14ac:dyDescent="0.25">
      <c r="A2890" s="1">
        <v>40191</v>
      </c>
      <c r="B2890">
        <v>4.3</v>
      </c>
    </row>
    <row r="2891" spans="1:2" x14ac:dyDescent="0.25">
      <c r="A2891" s="1">
        <v>40192</v>
      </c>
      <c r="B2891">
        <v>4.33</v>
      </c>
    </row>
    <row r="2892" spans="1:2" x14ac:dyDescent="0.25">
      <c r="A2892" s="1">
        <v>40193</v>
      </c>
      <c r="B2892">
        <v>4.32</v>
      </c>
    </row>
    <row r="2893" spans="1:2" x14ac:dyDescent="0.25">
      <c r="A2893" s="1">
        <v>40197</v>
      </c>
      <c r="B2893">
        <v>4.32</v>
      </c>
    </row>
    <row r="2894" spans="1:2" x14ac:dyDescent="0.25">
      <c r="A2894" s="1">
        <v>40198</v>
      </c>
      <c r="B2894">
        <v>4.32</v>
      </c>
    </row>
    <row r="2895" spans="1:2" x14ac:dyDescent="0.25">
      <c r="A2895" s="1">
        <v>40199</v>
      </c>
      <c r="B2895">
        <v>4.33</v>
      </c>
    </row>
    <row r="2896" spans="1:2" x14ac:dyDescent="0.25">
      <c r="A2896" s="1">
        <v>40200</v>
      </c>
      <c r="B2896">
        <v>4.34</v>
      </c>
    </row>
    <row r="2897" spans="1:2" x14ac:dyDescent="0.25">
      <c r="A2897" s="1">
        <v>40203</v>
      </c>
      <c r="B2897">
        <v>4.34</v>
      </c>
    </row>
    <row r="2898" spans="1:2" x14ac:dyDescent="0.25">
      <c r="A2898" s="1">
        <v>40204</v>
      </c>
      <c r="B2898">
        <v>4.32</v>
      </c>
    </row>
    <row r="2899" spans="1:2" x14ac:dyDescent="0.25">
      <c r="A2899" s="1">
        <v>40205</v>
      </c>
      <c r="B2899">
        <v>4.32</v>
      </c>
    </row>
    <row r="2900" spans="1:2" x14ac:dyDescent="0.25">
      <c r="A2900" s="1">
        <v>40206</v>
      </c>
      <c r="B2900">
        <v>4.32</v>
      </c>
    </row>
    <row r="2901" spans="1:2" x14ac:dyDescent="0.25">
      <c r="A2901" s="1">
        <v>40207</v>
      </c>
      <c r="B2901">
        <v>4.32</v>
      </c>
    </row>
    <row r="2902" spans="1:2" x14ac:dyDescent="0.25">
      <c r="A2902" s="1">
        <v>40210</v>
      </c>
      <c r="B2902">
        <v>4.3600000000000003</v>
      </c>
    </row>
    <row r="2903" spans="1:2" x14ac:dyDescent="0.25">
      <c r="A2903" s="1">
        <v>40211</v>
      </c>
      <c r="B2903">
        <v>4.3600000000000003</v>
      </c>
    </row>
    <row r="2904" spans="1:2" x14ac:dyDescent="0.25">
      <c r="A2904" s="1">
        <v>40212</v>
      </c>
      <c r="B2904">
        <v>4.3600000000000003</v>
      </c>
    </row>
    <row r="2905" spans="1:2" x14ac:dyDescent="0.25">
      <c r="A2905" s="1">
        <v>40213</v>
      </c>
      <c r="B2905">
        <v>4.37</v>
      </c>
    </row>
    <row r="2906" spans="1:2" x14ac:dyDescent="0.25">
      <c r="A2906" s="1">
        <v>40214</v>
      </c>
      <c r="B2906">
        <v>4.3899999999999997</v>
      </c>
    </row>
    <row r="2907" spans="1:2" x14ac:dyDescent="0.25">
      <c r="A2907" s="1">
        <v>40217</v>
      </c>
      <c r="B2907">
        <v>4.38</v>
      </c>
    </row>
    <row r="2908" spans="1:2" x14ac:dyDescent="0.25">
      <c r="A2908" s="1">
        <v>40218</v>
      </c>
      <c r="B2908">
        <v>4.38</v>
      </c>
    </row>
    <row r="2909" spans="1:2" x14ac:dyDescent="0.25">
      <c r="A2909" s="1">
        <v>40219</v>
      </c>
      <c r="B2909">
        <v>4.38</v>
      </c>
    </row>
    <row r="2910" spans="1:2" x14ac:dyDescent="0.25">
      <c r="A2910" s="1">
        <v>40220</v>
      </c>
      <c r="B2910">
        <v>4.3899999999999997</v>
      </c>
    </row>
    <row r="2911" spans="1:2" x14ac:dyDescent="0.25">
      <c r="A2911" s="1">
        <v>40221</v>
      </c>
      <c r="B2911">
        <v>4.4000000000000004</v>
      </c>
    </row>
    <row r="2912" spans="1:2" x14ac:dyDescent="0.25">
      <c r="A2912" s="1">
        <v>40225</v>
      </c>
      <c r="B2912">
        <v>4.42</v>
      </c>
    </row>
    <row r="2913" spans="1:2" x14ac:dyDescent="0.25">
      <c r="A2913" s="1">
        <v>40226</v>
      </c>
      <c r="B2913">
        <v>4.4000000000000004</v>
      </c>
    </row>
    <row r="2914" spans="1:2" x14ac:dyDescent="0.25">
      <c r="A2914" s="1">
        <v>40227</v>
      </c>
      <c r="B2914">
        <v>4.3899999999999997</v>
      </c>
    </row>
    <row r="2915" spans="1:2" x14ac:dyDescent="0.25">
      <c r="A2915" s="1">
        <v>40228</v>
      </c>
      <c r="B2915">
        <v>4.38</v>
      </c>
    </row>
    <row r="2916" spans="1:2" x14ac:dyDescent="0.25">
      <c r="A2916" s="1">
        <v>40231</v>
      </c>
      <c r="B2916">
        <v>4.37</v>
      </c>
    </row>
    <row r="2917" spans="1:2" x14ac:dyDescent="0.25">
      <c r="A2917" s="1">
        <v>40232</v>
      </c>
      <c r="B2917">
        <v>4.37</v>
      </c>
    </row>
    <row r="2918" spans="1:2" x14ac:dyDescent="0.25">
      <c r="A2918" s="1">
        <v>40233</v>
      </c>
      <c r="B2918">
        <v>4.3600000000000003</v>
      </c>
    </row>
    <row r="2919" spans="1:2" x14ac:dyDescent="0.25">
      <c r="A2919" s="1">
        <v>40234</v>
      </c>
      <c r="B2919">
        <v>4.37</v>
      </c>
    </row>
    <row r="2920" spans="1:2" x14ac:dyDescent="0.25">
      <c r="A2920" s="1">
        <v>40235</v>
      </c>
      <c r="B2920">
        <v>4.3499999999999996</v>
      </c>
    </row>
    <row r="2921" spans="1:2" x14ac:dyDescent="0.25">
      <c r="A2921" s="1">
        <v>40238</v>
      </c>
      <c r="B2921">
        <v>4.37</v>
      </c>
    </row>
    <row r="2922" spans="1:2" x14ac:dyDescent="0.25">
      <c r="A2922" s="1">
        <v>40239</v>
      </c>
      <c r="B2922">
        <v>4.3600000000000003</v>
      </c>
    </row>
    <row r="2923" spans="1:2" x14ac:dyDescent="0.25">
      <c r="A2923" s="1">
        <v>40240</v>
      </c>
      <c r="B2923">
        <v>4.37</v>
      </c>
    </row>
    <row r="2924" spans="1:2" x14ac:dyDescent="0.25">
      <c r="A2924" s="1">
        <v>40241</v>
      </c>
      <c r="B2924">
        <v>4.3600000000000003</v>
      </c>
    </row>
    <row r="2925" spans="1:2" x14ac:dyDescent="0.25">
      <c r="A2925" s="1">
        <v>40242</v>
      </c>
      <c r="B2925">
        <v>4.3499999999999996</v>
      </c>
    </row>
    <row r="2926" spans="1:2" x14ac:dyDescent="0.25">
      <c r="A2926" s="1">
        <v>40245</v>
      </c>
      <c r="B2926">
        <v>4.33</v>
      </c>
    </row>
    <row r="2927" spans="1:2" x14ac:dyDescent="0.25">
      <c r="A2927" s="1">
        <v>40246</v>
      </c>
      <c r="B2927">
        <v>4.33</v>
      </c>
    </row>
    <row r="2928" spans="1:2" x14ac:dyDescent="0.25">
      <c r="A2928" s="1">
        <v>40247</v>
      </c>
      <c r="B2928">
        <v>4.33</v>
      </c>
    </row>
    <row r="2929" spans="1:2" x14ac:dyDescent="0.25">
      <c r="A2929" s="1">
        <v>40248</v>
      </c>
      <c r="B2929">
        <v>4.34</v>
      </c>
    </row>
    <row r="2930" spans="1:2" x14ac:dyDescent="0.25">
      <c r="A2930" s="1">
        <v>40249</v>
      </c>
      <c r="B2930">
        <v>4.33</v>
      </c>
    </row>
    <row r="2931" spans="1:2" x14ac:dyDescent="0.25">
      <c r="A2931" s="1">
        <v>40252</v>
      </c>
      <c r="B2931">
        <v>4.34</v>
      </c>
    </row>
    <row r="2932" spans="1:2" x14ac:dyDescent="0.25">
      <c r="A2932" s="1">
        <v>40253</v>
      </c>
      <c r="B2932">
        <v>4.34</v>
      </c>
    </row>
    <row r="2933" spans="1:2" x14ac:dyDescent="0.25">
      <c r="A2933" s="1">
        <v>40254</v>
      </c>
      <c r="B2933">
        <v>4.3499999999999996</v>
      </c>
    </row>
    <row r="2934" spans="1:2" x14ac:dyDescent="0.25">
      <c r="A2934" s="1">
        <v>40255</v>
      </c>
      <c r="B2934">
        <v>4.34</v>
      </c>
    </row>
    <row r="2935" spans="1:2" x14ac:dyDescent="0.25">
      <c r="A2935" s="1">
        <v>40256</v>
      </c>
      <c r="B2935">
        <v>4.33</v>
      </c>
    </row>
    <row r="2936" spans="1:2" x14ac:dyDescent="0.25">
      <c r="A2936" s="1">
        <v>40259</v>
      </c>
      <c r="B2936">
        <v>4.32</v>
      </c>
    </row>
    <row r="2937" spans="1:2" x14ac:dyDescent="0.25">
      <c r="A2937" s="1">
        <v>40260</v>
      </c>
      <c r="B2937">
        <v>4.32</v>
      </c>
    </row>
    <row r="2938" spans="1:2" x14ac:dyDescent="0.25">
      <c r="A2938" s="1">
        <v>40261</v>
      </c>
      <c r="B2938">
        <v>4.3099999999999996</v>
      </c>
    </row>
    <row r="2939" spans="1:2" x14ac:dyDescent="0.25">
      <c r="A2939" s="1">
        <v>40262</v>
      </c>
      <c r="B2939">
        <v>4.32</v>
      </c>
    </row>
    <row r="2940" spans="1:2" x14ac:dyDescent="0.25">
      <c r="A2940" s="1">
        <v>40263</v>
      </c>
      <c r="B2940">
        <v>4.33</v>
      </c>
    </row>
    <row r="2941" spans="1:2" x14ac:dyDescent="0.25">
      <c r="A2941" s="1">
        <v>40266</v>
      </c>
      <c r="B2941">
        <v>4.34</v>
      </c>
    </row>
    <row r="2942" spans="1:2" x14ac:dyDescent="0.25">
      <c r="A2942" s="1">
        <v>40267</v>
      </c>
      <c r="B2942">
        <v>4.34</v>
      </c>
    </row>
    <row r="2943" spans="1:2" x14ac:dyDescent="0.25">
      <c r="A2943" s="1">
        <v>40268</v>
      </c>
      <c r="B2943">
        <v>4.3499999999999996</v>
      </c>
    </row>
    <row r="2944" spans="1:2" x14ac:dyDescent="0.25">
      <c r="A2944" s="1">
        <v>40269</v>
      </c>
      <c r="B2944">
        <v>4.3600000000000003</v>
      </c>
    </row>
    <row r="2945" spans="1:2" x14ac:dyDescent="0.25">
      <c r="A2945" s="1">
        <v>40270</v>
      </c>
      <c r="B2945">
        <v>4.3600000000000003</v>
      </c>
    </row>
    <row r="2946" spans="1:2" x14ac:dyDescent="0.25">
      <c r="A2946" s="1">
        <v>40273</v>
      </c>
      <c r="B2946">
        <v>4.34</v>
      </c>
    </row>
    <row r="2947" spans="1:2" x14ac:dyDescent="0.25">
      <c r="A2947" s="1">
        <v>40274</v>
      </c>
      <c r="B2947">
        <v>4.3499999999999996</v>
      </c>
    </row>
    <row r="2948" spans="1:2" x14ac:dyDescent="0.25">
      <c r="A2948" s="1">
        <v>40275</v>
      </c>
      <c r="B2948">
        <v>4.34</v>
      </c>
    </row>
    <row r="2949" spans="1:2" x14ac:dyDescent="0.25">
      <c r="A2949" s="1">
        <v>40276</v>
      </c>
      <c r="B2949">
        <v>4.34</v>
      </c>
    </row>
    <row r="2950" spans="1:2" x14ac:dyDescent="0.25">
      <c r="A2950" s="1">
        <v>40277</v>
      </c>
      <c r="B2950">
        <v>4.34</v>
      </c>
    </row>
    <row r="2951" spans="1:2" x14ac:dyDescent="0.25">
      <c r="A2951" s="1">
        <v>40280</v>
      </c>
      <c r="B2951">
        <v>4.32</v>
      </c>
    </row>
    <row r="2952" spans="1:2" x14ac:dyDescent="0.25">
      <c r="A2952" s="1">
        <v>40281</v>
      </c>
      <c r="B2952">
        <v>4.32</v>
      </c>
    </row>
    <row r="2953" spans="1:2" x14ac:dyDescent="0.25">
      <c r="A2953" s="1">
        <v>40282</v>
      </c>
      <c r="B2953">
        <v>4.32</v>
      </c>
    </row>
    <row r="2954" spans="1:2" x14ac:dyDescent="0.25">
      <c r="A2954" s="1">
        <v>40283</v>
      </c>
      <c r="B2954">
        <v>4.32</v>
      </c>
    </row>
    <row r="2955" spans="1:2" x14ac:dyDescent="0.25">
      <c r="A2955" s="1">
        <v>40284</v>
      </c>
      <c r="B2955">
        <v>4.32</v>
      </c>
    </row>
    <row r="2956" spans="1:2" x14ac:dyDescent="0.25">
      <c r="A2956" s="1">
        <v>40287</v>
      </c>
      <c r="B2956">
        <v>4.32</v>
      </c>
    </row>
    <row r="2957" spans="1:2" x14ac:dyDescent="0.25">
      <c r="A2957" s="1">
        <v>40288</v>
      </c>
      <c r="B2957">
        <v>4.3</v>
      </c>
    </row>
    <row r="2958" spans="1:2" x14ac:dyDescent="0.25">
      <c r="A2958" s="1">
        <v>40289</v>
      </c>
      <c r="B2958">
        <v>4.29</v>
      </c>
    </row>
    <row r="2959" spans="1:2" x14ac:dyDescent="0.25">
      <c r="A2959" s="1">
        <v>40290</v>
      </c>
      <c r="B2959">
        <v>4.29</v>
      </c>
    </row>
    <row r="2960" spans="1:2" x14ac:dyDescent="0.25">
      <c r="A2960" s="1">
        <v>40291</v>
      </c>
      <c r="B2960">
        <v>4.3</v>
      </c>
    </row>
    <row r="2961" spans="1:2" x14ac:dyDescent="0.25">
      <c r="A2961" s="1">
        <v>40294</v>
      </c>
      <c r="B2961">
        <v>4.28</v>
      </c>
    </row>
    <row r="2962" spans="1:2" x14ac:dyDescent="0.25">
      <c r="A2962" s="1">
        <v>40295</v>
      </c>
      <c r="B2962">
        <v>4.2699999999999996</v>
      </c>
    </row>
    <row r="2963" spans="1:2" x14ac:dyDescent="0.25">
      <c r="A2963" s="1">
        <v>40296</v>
      </c>
      <c r="B2963">
        <v>4.28</v>
      </c>
    </row>
    <row r="2964" spans="1:2" x14ac:dyDescent="0.25">
      <c r="A2964" s="1">
        <v>40297</v>
      </c>
      <c r="B2964">
        <v>4.29</v>
      </c>
    </row>
    <row r="2965" spans="1:2" x14ac:dyDescent="0.25">
      <c r="A2965" s="1">
        <v>40298</v>
      </c>
      <c r="B2965">
        <v>4.3</v>
      </c>
    </row>
    <row r="2966" spans="1:2" x14ac:dyDescent="0.25">
      <c r="A2966" s="1">
        <v>40301</v>
      </c>
      <c r="B2966">
        <v>4.3099999999999996</v>
      </c>
    </row>
    <row r="2967" spans="1:2" x14ac:dyDescent="0.25">
      <c r="A2967" s="1">
        <v>40302</v>
      </c>
      <c r="B2967">
        <v>4.3</v>
      </c>
    </row>
    <row r="2968" spans="1:2" x14ac:dyDescent="0.25">
      <c r="A2968" s="1">
        <v>40303</v>
      </c>
      <c r="B2968">
        <v>4.33</v>
      </c>
    </row>
    <row r="2969" spans="1:2" x14ac:dyDescent="0.25">
      <c r="A2969" s="1">
        <v>40304</v>
      </c>
      <c r="B2969">
        <v>4.3499999999999996</v>
      </c>
    </row>
    <row r="2970" spans="1:2" x14ac:dyDescent="0.25">
      <c r="A2970" s="1">
        <v>40305</v>
      </c>
      <c r="B2970">
        <v>4.3899999999999997</v>
      </c>
    </row>
    <row r="2971" spans="1:2" x14ac:dyDescent="0.25">
      <c r="A2971" s="1">
        <v>40308</v>
      </c>
      <c r="B2971">
        <v>4.3899999999999997</v>
      </c>
    </row>
    <row r="2972" spans="1:2" x14ac:dyDescent="0.25">
      <c r="A2972" s="1">
        <v>40309</v>
      </c>
      <c r="B2972">
        <v>4.4000000000000004</v>
      </c>
    </row>
    <row r="2973" spans="1:2" x14ac:dyDescent="0.25">
      <c r="A2973" s="1">
        <v>40310</v>
      </c>
      <c r="B2973">
        <v>4.38</v>
      </c>
    </row>
    <row r="2974" spans="1:2" x14ac:dyDescent="0.25">
      <c r="A2974" s="1">
        <v>40311</v>
      </c>
      <c r="B2974">
        <v>4.38</v>
      </c>
    </row>
    <row r="2975" spans="1:2" x14ac:dyDescent="0.25">
      <c r="A2975" s="1">
        <v>40312</v>
      </c>
      <c r="B2975">
        <v>4.4000000000000004</v>
      </c>
    </row>
    <row r="2976" spans="1:2" x14ac:dyDescent="0.25">
      <c r="A2976" s="1">
        <v>40315</v>
      </c>
      <c r="B2976">
        <v>4.3899999999999997</v>
      </c>
    </row>
    <row r="2977" spans="1:2" x14ac:dyDescent="0.25">
      <c r="A2977" s="1">
        <v>40316</v>
      </c>
      <c r="B2977">
        <v>4.3899999999999997</v>
      </c>
    </row>
    <row r="2978" spans="1:2" x14ac:dyDescent="0.25">
      <c r="A2978" s="1">
        <v>40317</v>
      </c>
      <c r="B2978">
        <v>4.3899999999999997</v>
      </c>
    </row>
    <row r="2979" spans="1:2" x14ac:dyDescent="0.25">
      <c r="A2979" s="1">
        <v>40318</v>
      </c>
      <c r="B2979">
        <v>4.41</v>
      </c>
    </row>
    <row r="2980" spans="1:2" x14ac:dyDescent="0.25">
      <c r="A2980" s="1">
        <v>40319</v>
      </c>
      <c r="B2980">
        <v>4.41</v>
      </c>
    </row>
    <row r="2981" spans="1:2" x14ac:dyDescent="0.25">
      <c r="A2981" s="1">
        <v>40322</v>
      </c>
      <c r="B2981">
        <v>4.4000000000000004</v>
      </c>
    </row>
    <row r="2982" spans="1:2" x14ac:dyDescent="0.25">
      <c r="A2982" s="1">
        <v>40323</v>
      </c>
      <c r="B2982">
        <v>4.4000000000000004</v>
      </c>
    </row>
    <row r="2983" spans="1:2" x14ac:dyDescent="0.25">
      <c r="A2983" s="1">
        <v>40324</v>
      </c>
      <c r="B2983">
        <v>4.4000000000000004</v>
      </c>
    </row>
    <row r="2984" spans="1:2" x14ac:dyDescent="0.25">
      <c r="A2984" s="1">
        <v>40325</v>
      </c>
      <c r="B2984">
        <v>4.3899999999999997</v>
      </c>
    </row>
    <row r="2985" spans="1:2" x14ac:dyDescent="0.25">
      <c r="A2985" s="1">
        <v>40326</v>
      </c>
      <c r="B2985">
        <v>4.4000000000000004</v>
      </c>
    </row>
    <row r="2986" spans="1:2" x14ac:dyDescent="0.25">
      <c r="A2986" s="1">
        <v>40329</v>
      </c>
      <c r="B2986">
        <v>4.4000000000000004</v>
      </c>
    </row>
    <row r="2987" spans="1:2" x14ac:dyDescent="0.25">
      <c r="A2987" s="1">
        <v>40330</v>
      </c>
      <c r="B2987">
        <v>4.42</v>
      </c>
    </row>
    <row r="2988" spans="1:2" x14ac:dyDescent="0.25">
      <c r="A2988" s="1">
        <v>40331</v>
      </c>
      <c r="B2988">
        <v>4.43</v>
      </c>
    </row>
    <row r="2989" spans="1:2" x14ac:dyDescent="0.25">
      <c r="A2989" s="1">
        <v>40332</v>
      </c>
      <c r="B2989">
        <v>4.43</v>
      </c>
    </row>
    <row r="2990" spans="1:2" x14ac:dyDescent="0.25">
      <c r="A2990" s="1">
        <v>40333</v>
      </c>
      <c r="B2990">
        <v>4.42</v>
      </c>
    </row>
    <row r="2991" spans="1:2" x14ac:dyDescent="0.25">
      <c r="A2991" s="1">
        <v>40336</v>
      </c>
      <c r="B2991">
        <v>4.41</v>
      </c>
    </row>
    <row r="2992" spans="1:2" x14ac:dyDescent="0.25">
      <c r="A2992" s="1">
        <v>40337</v>
      </c>
      <c r="B2992">
        <v>4.42</v>
      </c>
    </row>
    <row r="2993" spans="1:2" x14ac:dyDescent="0.25">
      <c r="A2993" s="1">
        <v>40338</v>
      </c>
      <c r="B2993">
        <v>4.43</v>
      </c>
    </row>
    <row r="2994" spans="1:2" x14ac:dyDescent="0.25">
      <c r="A2994" s="1">
        <v>40339</v>
      </c>
      <c r="B2994">
        <v>4.42</v>
      </c>
    </row>
    <row r="2995" spans="1:2" x14ac:dyDescent="0.25">
      <c r="A2995" s="1">
        <v>40340</v>
      </c>
      <c r="B2995">
        <v>4.42</v>
      </c>
    </row>
    <row r="2996" spans="1:2" x14ac:dyDescent="0.25">
      <c r="A2996" s="1">
        <v>40343</v>
      </c>
      <c r="B2996">
        <v>4.4400000000000004</v>
      </c>
    </row>
    <row r="2997" spans="1:2" x14ac:dyDescent="0.25">
      <c r="A2997" s="1">
        <v>40344</v>
      </c>
      <c r="B2997">
        <v>4.43</v>
      </c>
    </row>
    <row r="2998" spans="1:2" x14ac:dyDescent="0.25">
      <c r="A2998" s="1">
        <v>40345</v>
      </c>
      <c r="B2998">
        <v>4.42</v>
      </c>
    </row>
    <row r="2999" spans="1:2" x14ac:dyDescent="0.25">
      <c r="A2999" s="1">
        <v>40346</v>
      </c>
      <c r="B2999">
        <v>4.4000000000000004</v>
      </c>
    </row>
    <row r="3000" spans="1:2" x14ac:dyDescent="0.25">
      <c r="A3000" s="1">
        <v>40347</v>
      </c>
      <c r="B3000">
        <v>4.4000000000000004</v>
      </c>
    </row>
    <row r="3001" spans="1:2" x14ac:dyDescent="0.25">
      <c r="A3001" s="1">
        <v>40350</v>
      </c>
      <c r="B3001">
        <v>4.38</v>
      </c>
    </row>
    <row r="3002" spans="1:2" x14ac:dyDescent="0.25">
      <c r="A3002" s="1">
        <v>40351</v>
      </c>
      <c r="B3002">
        <v>4.38</v>
      </c>
    </row>
    <row r="3003" spans="1:2" x14ac:dyDescent="0.25">
      <c r="A3003" s="1">
        <v>40352</v>
      </c>
      <c r="B3003">
        <v>4.38</v>
      </c>
    </row>
    <row r="3004" spans="1:2" x14ac:dyDescent="0.25">
      <c r="A3004" s="1">
        <v>40353</v>
      </c>
      <c r="B3004">
        <v>4.38</v>
      </c>
    </row>
    <row r="3005" spans="1:2" x14ac:dyDescent="0.25">
      <c r="A3005" s="1">
        <v>40354</v>
      </c>
      <c r="B3005">
        <v>4.3899999999999997</v>
      </c>
    </row>
    <row r="3006" spans="1:2" x14ac:dyDescent="0.25">
      <c r="A3006" s="1">
        <v>40357</v>
      </c>
      <c r="B3006">
        <v>4.37</v>
      </c>
    </row>
    <row r="3007" spans="1:2" x14ac:dyDescent="0.25">
      <c r="A3007" s="1">
        <v>40358</v>
      </c>
      <c r="B3007">
        <v>4.38</v>
      </c>
    </row>
    <row r="3008" spans="1:2" x14ac:dyDescent="0.25">
      <c r="A3008" s="1">
        <v>40359</v>
      </c>
      <c r="B3008">
        <v>4.38</v>
      </c>
    </row>
    <row r="3009" spans="1:2" x14ac:dyDescent="0.25">
      <c r="A3009" s="1">
        <v>40360</v>
      </c>
      <c r="B3009">
        <v>4.38</v>
      </c>
    </row>
    <row r="3010" spans="1:2" x14ac:dyDescent="0.25">
      <c r="A3010" s="1">
        <v>40361</v>
      </c>
      <c r="B3010">
        <v>4.3899999999999997</v>
      </c>
    </row>
    <row r="3011" spans="1:2" x14ac:dyDescent="0.25">
      <c r="A3011" s="1">
        <v>40365</v>
      </c>
      <c r="B3011">
        <v>4.37</v>
      </c>
    </row>
    <row r="3012" spans="1:2" x14ac:dyDescent="0.25">
      <c r="A3012" s="1">
        <v>40366</v>
      </c>
      <c r="B3012">
        <v>4.37</v>
      </c>
    </row>
    <row r="3013" spans="1:2" x14ac:dyDescent="0.25">
      <c r="A3013" s="1">
        <v>40367</v>
      </c>
      <c r="B3013">
        <v>4.34</v>
      </c>
    </row>
    <row r="3014" spans="1:2" x14ac:dyDescent="0.25">
      <c r="A3014" s="1">
        <v>40368</v>
      </c>
      <c r="B3014">
        <v>4.34</v>
      </c>
    </row>
    <row r="3015" spans="1:2" x14ac:dyDescent="0.25">
      <c r="A3015" s="1">
        <v>40371</v>
      </c>
      <c r="B3015">
        <v>4.32</v>
      </c>
    </row>
    <row r="3016" spans="1:2" x14ac:dyDescent="0.25">
      <c r="A3016" s="1">
        <v>40372</v>
      </c>
      <c r="B3016">
        <v>4.3</v>
      </c>
    </row>
    <row r="3017" spans="1:2" x14ac:dyDescent="0.25">
      <c r="A3017" s="1">
        <v>40373</v>
      </c>
      <c r="B3017">
        <v>4.3099999999999996</v>
      </c>
    </row>
    <row r="3018" spans="1:2" x14ac:dyDescent="0.25">
      <c r="A3018" s="1">
        <v>40374</v>
      </c>
      <c r="B3018">
        <v>4.3</v>
      </c>
    </row>
    <row r="3019" spans="1:2" x14ac:dyDescent="0.25">
      <c r="A3019" s="1">
        <v>40375</v>
      </c>
      <c r="B3019">
        <v>4.3</v>
      </c>
    </row>
    <row r="3020" spans="1:2" x14ac:dyDescent="0.25">
      <c r="A3020" s="1">
        <v>40378</v>
      </c>
      <c r="B3020">
        <v>4.29</v>
      </c>
    </row>
    <row r="3021" spans="1:2" x14ac:dyDescent="0.25">
      <c r="A3021" s="1">
        <v>40379</v>
      </c>
      <c r="B3021">
        <v>4.29</v>
      </c>
    </row>
    <row r="3022" spans="1:2" x14ac:dyDescent="0.25">
      <c r="A3022" s="1">
        <v>40380</v>
      </c>
      <c r="B3022">
        <v>4.28</v>
      </c>
    </row>
    <row r="3023" spans="1:2" x14ac:dyDescent="0.25">
      <c r="A3023" s="1">
        <v>40381</v>
      </c>
      <c r="B3023">
        <v>4.2699999999999996</v>
      </c>
    </row>
    <row r="3024" spans="1:2" x14ac:dyDescent="0.25">
      <c r="A3024" s="1">
        <v>40382</v>
      </c>
      <c r="B3024">
        <v>4.2699999999999996</v>
      </c>
    </row>
    <row r="3025" spans="1:2" x14ac:dyDescent="0.25">
      <c r="A3025" s="1">
        <v>40385</v>
      </c>
      <c r="B3025">
        <v>4.26</v>
      </c>
    </row>
    <row r="3026" spans="1:2" x14ac:dyDescent="0.25">
      <c r="A3026" s="1">
        <v>40386</v>
      </c>
      <c r="B3026">
        <v>4.24</v>
      </c>
    </row>
    <row r="3027" spans="1:2" x14ac:dyDescent="0.25">
      <c r="A3027" s="1">
        <v>40387</v>
      </c>
      <c r="B3027">
        <v>4.25</v>
      </c>
    </row>
    <row r="3028" spans="1:2" x14ac:dyDescent="0.25">
      <c r="A3028" s="1">
        <v>40388</v>
      </c>
      <c r="B3028">
        <v>4.24</v>
      </c>
    </row>
    <row r="3029" spans="1:2" x14ac:dyDescent="0.25">
      <c r="A3029" s="1">
        <v>40389</v>
      </c>
      <c r="B3029">
        <v>4.25</v>
      </c>
    </row>
    <row r="3030" spans="1:2" x14ac:dyDescent="0.25">
      <c r="A3030" s="1">
        <v>40392</v>
      </c>
      <c r="B3030">
        <v>4.25</v>
      </c>
    </row>
    <row r="3031" spans="1:2" x14ac:dyDescent="0.25">
      <c r="A3031" s="1">
        <v>40393</v>
      </c>
      <c r="B3031">
        <v>4.24</v>
      </c>
    </row>
    <row r="3032" spans="1:2" x14ac:dyDescent="0.25">
      <c r="A3032" s="1">
        <v>40394</v>
      </c>
      <c r="B3032">
        <v>4.24</v>
      </c>
    </row>
    <row r="3033" spans="1:2" x14ac:dyDescent="0.25">
      <c r="A3033" s="1">
        <v>40395</v>
      </c>
      <c r="B3033">
        <v>4.25</v>
      </c>
    </row>
    <row r="3034" spans="1:2" x14ac:dyDescent="0.25">
      <c r="A3034" s="1">
        <v>40396</v>
      </c>
      <c r="B3034">
        <v>4.24</v>
      </c>
    </row>
    <row r="3035" spans="1:2" x14ac:dyDescent="0.25">
      <c r="A3035" s="1">
        <v>40399</v>
      </c>
      <c r="B3035">
        <v>4.2300000000000004</v>
      </c>
    </row>
    <row r="3036" spans="1:2" x14ac:dyDescent="0.25">
      <c r="A3036" s="1">
        <v>40400</v>
      </c>
      <c r="B3036">
        <v>4.2699999999999996</v>
      </c>
    </row>
    <row r="3037" spans="1:2" x14ac:dyDescent="0.25">
      <c r="A3037" s="1">
        <v>40401</v>
      </c>
      <c r="B3037">
        <v>4.3</v>
      </c>
    </row>
    <row r="3038" spans="1:2" x14ac:dyDescent="0.25">
      <c r="A3038" s="1">
        <v>40402</v>
      </c>
      <c r="B3038">
        <v>4.32</v>
      </c>
    </row>
    <row r="3039" spans="1:2" x14ac:dyDescent="0.25">
      <c r="A3039" s="1">
        <v>40403</v>
      </c>
      <c r="B3039">
        <v>4.3099999999999996</v>
      </c>
    </row>
    <row r="3040" spans="1:2" x14ac:dyDescent="0.25">
      <c r="A3040" s="1">
        <v>40406</v>
      </c>
      <c r="B3040">
        <v>4.29</v>
      </c>
    </row>
    <row r="3041" spans="1:2" x14ac:dyDescent="0.25">
      <c r="A3041" s="1">
        <v>40407</v>
      </c>
      <c r="B3041">
        <v>4.29</v>
      </c>
    </row>
    <row r="3042" spans="1:2" x14ac:dyDescent="0.25">
      <c r="A3042" s="1">
        <v>40408</v>
      </c>
      <c r="B3042">
        <v>4.29</v>
      </c>
    </row>
    <row r="3043" spans="1:2" x14ac:dyDescent="0.25">
      <c r="A3043" s="1">
        <v>40409</v>
      </c>
      <c r="B3043">
        <v>4.29</v>
      </c>
    </row>
    <row r="3044" spans="1:2" x14ac:dyDescent="0.25">
      <c r="A3044" s="1">
        <v>40410</v>
      </c>
      <c r="B3044">
        <v>4.3</v>
      </c>
    </row>
    <row r="3045" spans="1:2" x14ac:dyDescent="0.25">
      <c r="A3045" s="1">
        <v>40413</v>
      </c>
      <c r="B3045">
        <v>4.28</v>
      </c>
    </row>
    <row r="3046" spans="1:2" x14ac:dyDescent="0.25">
      <c r="A3046" s="1">
        <v>40414</v>
      </c>
      <c r="B3046">
        <v>4.28</v>
      </c>
    </row>
    <row r="3047" spans="1:2" x14ac:dyDescent="0.25">
      <c r="A3047" s="1">
        <v>40415</v>
      </c>
      <c r="B3047">
        <v>4.28</v>
      </c>
    </row>
    <row r="3048" spans="1:2" x14ac:dyDescent="0.25">
      <c r="A3048" s="1">
        <v>40416</v>
      </c>
      <c r="B3048">
        <v>4.26</v>
      </c>
    </row>
    <row r="3049" spans="1:2" x14ac:dyDescent="0.25">
      <c r="A3049" s="1">
        <v>40417</v>
      </c>
      <c r="B3049">
        <v>4.26</v>
      </c>
    </row>
    <row r="3050" spans="1:2" x14ac:dyDescent="0.25">
      <c r="A3050" s="1">
        <v>40420</v>
      </c>
      <c r="B3050">
        <v>4.24</v>
      </c>
    </row>
    <row r="3051" spans="1:2" x14ac:dyDescent="0.25">
      <c r="A3051" s="1">
        <v>40421</v>
      </c>
      <c r="B3051">
        <v>4.26</v>
      </c>
    </row>
    <row r="3052" spans="1:2" x14ac:dyDescent="0.25">
      <c r="A3052" s="1">
        <v>40422</v>
      </c>
      <c r="B3052">
        <v>4.2699999999999996</v>
      </c>
    </row>
    <row r="3053" spans="1:2" x14ac:dyDescent="0.25">
      <c r="A3053" s="1">
        <v>40423</v>
      </c>
      <c r="B3053">
        <v>4.2699999999999996</v>
      </c>
    </row>
    <row r="3054" spans="1:2" x14ac:dyDescent="0.25">
      <c r="A3054" s="1">
        <v>40424</v>
      </c>
      <c r="B3054">
        <v>4.2699999999999996</v>
      </c>
    </row>
    <row r="3055" spans="1:2" x14ac:dyDescent="0.25">
      <c r="A3055" s="1">
        <v>40428</v>
      </c>
      <c r="B3055">
        <v>4.25</v>
      </c>
    </row>
    <row r="3056" spans="1:2" x14ac:dyDescent="0.25">
      <c r="A3056" s="1">
        <v>40429</v>
      </c>
      <c r="B3056">
        <v>4.2300000000000004</v>
      </c>
    </row>
    <row r="3057" spans="1:2" x14ac:dyDescent="0.25">
      <c r="A3057" s="1">
        <v>40430</v>
      </c>
      <c r="B3057">
        <v>4.2300000000000004</v>
      </c>
    </row>
    <row r="3058" spans="1:2" x14ac:dyDescent="0.25">
      <c r="A3058" s="1">
        <v>40431</v>
      </c>
      <c r="B3058">
        <v>4.21</v>
      </c>
    </row>
    <row r="3059" spans="1:2" x14ac:dyDescent="0.25">
      <c r="A3059" s="1">
        <v>40434</v>
      </c>
      <c r="B3059">
        <v>4.1900000000000004</v>
      </c>
    </row>
    <row r="3060" spans="1:2" x14ac:dyDescent="0.25">
      <c r="A3060" s="1">
        <v>40435</v>
      </c>
      <c r="B3060">
        <v>4.2</v>
      </c>
    </row>
    <row r="3061" spans="1:2" x14ac:dyDescent="0.25">
      <c r="A3061" s="1">
        <v>40436</v>
      </c>
      <c r="B3061">
        <v>4.1900000000000004</v>
      </c>
    </row>
    <row r="3062" spans="1:2" x14ac:dyDescent="0.25">
      <c r="A3062" s="1">
        <v>40437</v>
      </c>
      <c r="B3062">
        <v>4.1900000000000004</v>
      </c>
    </row>
    <row r="3063" spans="1:2" x14ac:dyDescent="0.25">
      <c r="A3063" s="1">
        <v>40438</v>
      </c>
      <c r="B3063">
        <v>4.1900000000000004</v>
      </c>
    </row>
    <row r="3064" spans="1:2" x14ac:dyDescent="0.25">
      <c r="A3064" s="1">
        <v>40441</v>
      </c>
      <c r="B3064">
        <v>4.1900000000000004</v>
      </c>
    </row>
    <row r="3065" spans="1:2" x14ac:dyDescent="0.25">
      <c r="A3065" s="1">
        <v>40442</v>
      </c>
      <c r="B3065">
        <v>4.18</v>
      </c>
    </row>
    <row r="3066" spans="1:2" x14ac:dyDescent="0.25">
      <c r="A3066" s="1">
        <v>40443</v>
      </c>
      <c r="B3066">
        <v>4.1900000000000004</v>
      </c>
    </row>
    <row r="3067" spans="1:2" x14ac:dyDescent="0.25">
      <c r="A3067" s="1">
        <v>40444</v>
      </c>
      <c r="B3067">
        <v>4.21</v>
      </c>
    </row>
    <row r="3068" spans="1:2" x14ac:dyDescent="0.25">
      <c r="A3068" s="1">
        <v>40445</v>
      </c>
      <c r="B3068">
        <v>4.22</v>
      </c>
    </row>
    <row r="3069" spans="1:2" x14ac:dyDescent="0.25">
      <c r="A3069" s="1">
        <v>40448</v>
      </c>
      <c r="B3069">
        <v>4.2</v>
      </c>
    </row>
    <row r="3070" spans="1:2" x14ac:dyDescent="0.25">
      <c r="A3070" s="1">
        <v>40449</v>
      </c>
      <c r="B3070">
        <v>4.18</v>
      </c>
    </row>
    <row r="3071" spans="1:2" x14ac:dyDescent="0.25">
      <c r="A3071" s="1">
        <v>40450</v>
      </c>
      <c r="B3071">
        <v>4.17</v>
      </c>
    </row>
    <row r="3072" spans="1:2" x14ac:dyDescent="0.25">
      <c r="A3072" s="1">
        <v>40451</v>
      </c>
      <c r="B3072">
        <v>4.18</v>
      </c>
    </row>
    <row r="3073" spans="1:2" x14ac:dyDescent="0.25">
      <c r="A3073" s="1">
        <v>40452</v>
      </c>
      <c r="B3073">
        <v>4.21</v>
      </c>
    </row>
    <row r="3074" spans="1:2" x14ac:dyDescent="0.25">
      <c r="A3074" s="1">
        <v>40455</v>
      </c>
      <c r="B3074">
        <v>4.2</v>
      </c>
    </row>
    <row r="3075" spans="1:2" x14ac:dyDescent="0.25">
      <c r="A3075" s="1">
        <v>40456</v>
      </c>
      <c r="B3075">
        <v>4.18</v>
      </c>
    </row>
    <row r="3076" spans="1:2" x14ac:dyDescent="0.25">
      <c r="A3076" s="1">
        <v>40457</v>
      </c>
      <c r="B3076">
        <v>4.17</v>
      </c>
    </row>
    <row r="3077" spans="1:2" x14ac:dyDescent="0.25">
      <c r="A3077" s="1">
        <v>40458</v>
      </c>
      <c r="B3077">
        <v>4.18</v>
      </c>
    </row>
    <row r="3078" spans="1:2" x14ac:dyDescent="0.25">
      <c r="A3078" s="1">
        <v>40459</v>
      </c>
      <c r="B3078">
        <v>4.17</v>
      </c>
    </row>
    <row r="3079" spans="1:2" x14ac:dyDescent="0.25">
      <c r="A3079" s="1">
        <v>40463</v>
      </c>
      <c r="B3079">
        <v>4.16</v>
      </c>
    </row>
    <row r="3080" spans="1:2" x14ac:dyDescent="0.25">
      <c r="A3080" s="1">
        <v>40464</v>
      </c>
      <c r="B3080">
        <v>4.17</v>
      </c>
    </row>
    <row r="3081" spans="1:2" x14ac:dyDescent="0.25">
      <c r="A3081" s="1">
        <v>40465</v>
      </c>
      <c r="B3081">
        <v>4.18</v>
      </c>
    </row>
    <row r="3082" spans="1:2" x14ac:dyDescent="0.25">
      <c r="A3082" s="1">
        <v>40466</v>
      </c>
      <c r="B3082">
        <v>4.1900000000000004</v>
      </c>
    </row>
    <row r="3083" spans="1:2" x14ac:dyDescent="0.25">
      <c r="A3083" s="1">
        <v>40469</v>
      </c>
      <c r="B3083">
        <v>4.18</v>
      </c>
    </row>
    <row r="3084" spans="1:2" x14ac:dyDescent="0.25">
      <c r="A3084" s="1">
        <v>40470</v>
      </c>
      <c r="B3084">
        <v>4.18</v>
      </c>
    </row>
    <row r="3085" spans="1:2" x14ac:dyDescent="0.25">
      <c r="A3085" s="1">
        <v>40471</v>
      </c>
      <c r="B3085">
        <v>4.18</v>
      </c>
    </row>
    <row r="3086" spans="1:2" x14ac:dyDescent="0.25">
      <c r="A3086" s="1">
        <v>40472</v>
      </c>
      <c r="B3086">
        <v>4.2</v>
      </c>
    </row>
    <row r="3087" spans="1:2" x14ac:dyDescent="0.25">
      <c r="A3087" s="1">
        <v>40473</v>
      </c>
      <c r="B3087">
        <v>4.18</v>
      </c>
    </row>
    <row r="3088" spans="1:2" x14ac:dyDescent="0.25">
      <c r="A3088" s="1">
        <v>40476</v>
      </c>
      <c r="B3088">
        <v>4.18</v>
      </c>
    </row>
    <row r="3089" spans="1:2" x14ac:dyDescent="0.25">
      <c r="A3089" s="1">
        <v>40477</v>
      </c>
      <c r="B3089">
        <v>4.17</v>
      </c>
    </row>
    <row r="3090" spans="1:2" x14ac:dyDescent="0.25">
      <c r="A3090" s="1">
        <v>40478</v>
      </c>
      <c r="B3090">
        <v>4.18</v>
      </c>
    </row>
    <row r="3091" spans="1:2" x14ac:dyDescent="0.25">
      <c r="A3091" s="1">
        <v>40479</v>
      </c>
      <c r="B3091">
        <v>4.18</v>
      </c>
    </row>
    <row r="3092" spans="1:2" x14ac:dyDescent="0.25">
      <c r="A3092" s="1">
        <v>40480</v>
      </c>
      <c r="B3092">
        <v>4.18</v>
      </c>
    </row>
    <row r="3093" spans="1:2" x14ac:dyDescent="0.25">
      <c r="A3093" s="1">
        <v>40483</v>
      </c>
      <c r="B3093">
        <v>4.1900000000000004</v>
      </c>
    </row>
    <row r="3094" spans="1:2" x14ac:dyDescent="0.25">
      <c r="A3094" s="1">
        <v>40484</v>
      </c>
      <c r="B3094">
        <v>4.1900000000000004</v>
      </c>
    </row>
    <row r="3095" spans="1:2" x14ac:dyDescent="0.25">
      <c r="A3095" s="1">
        <v>40485</v>
      </c>
      <c r="B3095">
        <v>4.1900000000000004</v>
      </c>
    </row>
    <row r="3096" spans="1:2" x14ac:dyDescent="0.25">
      <c r="A3096" s="1">
        <v>40486</v>
      </c>
      <c r="B3096">
        <v>4.1399999999999997</v>
      </c>
    </row>
    <row r="3097" spans="1:2" x14ac:dyDescent="0.25">
      <c r="A3097" s="1">
        <v>40487</v>
      </c>
      <c r="B3097">
        <v>4.1399999999999997</v>
      </c>
    </row>
    <row r="3098" spans="1:2" x14ac:dyDescent="0.25">
      <c r="A3098" s="1">
        <v>40490</v>
      </c>
      <c r="B3098">
        <v>4.12</v>
      </c>
    </row>
    <row r="3099" spans="1:2" x14ac:dyDescent="0.25">
      <c r="A3099" s="1">
        <v>40491</v>
      </c>
      <c r="B3099">
        <v>4.12</v>
      </c>
    </row>
    <row r="3100" spans="1:2" x14ac:dyDescent="0.25">
      <c r="A3100" s="1">
        <v>40492</v>
      </c>
      <c r="B3100">
        <v>4.1500000000000004</v>
      </c>
    </row>
    <row r="3101" spans="1:2" x14ac:dyDescent="0.25">
      <c r="A3101" s="1">
        <v>40494</v>
      </c>
      <c r="B3101">
        <v>4.2</v>
      </c>
    </row>
    <row r="3102" spans="1:2" x14ac:dyDescent="0.25">
      <c r="A3102" s="1">
        <v>40497</v>
      </c>
      <c r="B3102">
        <v>4.2300000000000004</v>
      </c>
    </row>
    <row r="3103" spans="1:2" x14ac:dyDescent="0.25">
      <c r="A3103" s="1">
        <v>40498</v>
      </c>
      <c r="B3103">
        <v>4.29</v>
      </c>
    </row>
    <row r="3104" spans="1:2" x14ac:dyDescent="0.25">
      <c r="A3104" s="1">
        <v>40499</v>
      </c>
      <c r="B3104">
        <v>4.3</v>
      </c>
    </row>
    <row r="3105" spans="1:2" x14ac:dyDescent="0.25">
      <c r="A3105" s="1">
        <v>40500</v>
      </c>
      <c r="B3105">
        <v>4.28</v>
      </c>
    </row>
    <row r="3106" spans="1:2" x14ac:dyDescent="0.25">
      <c r="A3106" s="1">
        <v>40501</v>
      </c>
      <c r="B3106">
        <v>4.3</v>
      </c>
    </row>
    <row r="3107" spans="1:2" x14ac:dyDescent="0.25">
      <c r="A3107" s="1">
        <v>40504</v>
      </c>
      <c r="B3107">
        <v>4.3</v>
      </c>
    </row>
    <row r="3108" spans="1:2" x14ac:dyDescent="0.25">
      <c r="A3108" s="1">
        <v>40505</v>
      </c>
      <c r="B3108">
        <v>4.33</v>
      </c>
    </row>
    <row r="3109" spans="1:2" x14ac:dyDescent="0.25">
      <c r="A3109" s="1">
        <v>40506</v>
      </c>
      <c r="B3109">
        <v>4.34</v>
      </c>
    </row>
    <row r="3110" spans="1:2" x14ac:dyDescent="0.25">
      <c r="A3110" s="1">
        <v>40508</v>
      </c>
      <c r="B3110">
        <v>4.33</v>
      </c>
    </row>
    <row r="3111" spans="1:2" x14ac:dyDescent="0.25">
      <c r="A3111" s="1">
        <v>40511</v>
      </c>
      <c r="B3111">
        <v>4.32</v>
      </c>
    </row>
    <row r="3112" spans="1:2" x14ac:dyDescent="0.25">
      <c r="A3112" s="1">
        <v>40512</v>
      </c>
      <c r="B3112">
        <v>4.3499999999999996</v>
      </c>
    </row>
    <row r="3113" spans="1:2" x14ac:dyDescent="0.25">
      <c r="A3113" s="1">
        <v>40513</v>
      </c>
      <c r="B3113">
        <v>4.33</v>
      </c>
    </row>
    <row r="3114" spans="1:2" x14ac:dyDescent="0.25">
      <c r="A3114" s="1">
        <v>40514</v>
      </c>
      <c r="B3114">
        <v>4.33</v>
      </c>
    </row>
    <row r="3115" spans="1:2" x14ac:dyDescent="0.25">
      <c r="A3115" s="1">
        <v>40515</v>
      </c>
      <c r="B3115">
        <v>4.33</v>
      </c>
    </row>
    <row r="3116" spans="1:2" x14ac:dyDescent="0.25">
      <c r="A3116" s="1">
        <v>40518</v>
      </c>
      <c r="B3116">
        <v>4.3099999999999996</v>
      </c>
    </row>
    <row r="3117" spans="1:2" x14ac:dyDescent="0.25">
      <c r="A3117" s="1">
        <v>40519</v>
      </c>
      <c r="B3117">
        <v>4.3099999999999996</v>
      </c>
    </row>
    <row r="3118" spans="1:2" x14ac:dyDescent="0.25">
      <c r="A3118" s="1">
        <v>40520</v>
      </c>
      <c r="B3118">
        <v>4.33</v>
      </c>
    </row>
    <row r="3119" spans="1:2" x14ac:dyDescent="0.25">
      <c r="A3119" s="1">
        <v>40521</v>
      </c>
      <c r="B3119">
        <v>4.33</v>
      </c>
    </row>
    <row r="3120" spans="1:2" x14ac:dyDescent="0.25">
      <c r="A3120" s="1">
        <v>40522</v>
      </c>
      <c r="B3120">
        <v>4.33</v>
      </c>
    </row>
    <row r="3121" spans="1:2" x14ac:dyDescent="0.25">
      <c r="A3121" s="1">
        <v>40525</v>
      </c>
      <c r="B3121">
        <v>4.32</v>
      </c>
    </row>
    <row r="3122" spans="1:2" x14ac:dyDescent="0.25">
      <c r="A3122" s="1">
        <v>40526</v>
      </c>
      <c r="B3122">
        <v>4.3499999999999996</v>
      </c>
    </row>
    <row r="3123" spans="1:2" x14ac:dyDescent="0.25">
      <c r="A3123" s="1">
        <v>40527</v>
      </c>
      <c r="B3123">
        <v>4.3499999999999996</v>
      </c>
    </row>
    <row r="3124" spans="1:2" x14ac:dyDescent="0.25">
      <c r="A3124" s="1">
        <v>40528</v>
      </c>
      <c r="B3124">
        <v>4.37</v>
      </c>
    </row>
    <row r="3125" spans="1:2" x14ac:dyDescent="0.25">
      <c r="A3125" s="1">
        <v>40529</v>
      </c>
      <c r="B3125">
        <v>4.3600000000000003</v>
      </c>
    </row>
    <row r="3126" spans="1:2" x14ac:dyDescent="0.25">
      <c r="A3126" s="1">
        <v>40532</v>
      </c>
      <c r="B3126">
        <v>4.3600000000000003</v>
      </c>
    </row>
    <row r="3127" spans="1:2" x14ac:dyDescent="0.25">
      <c r="A3127" s="1">
        <v>40533</v>
      </c>
      <c r="B3127">
        <v>4.3600000000000003</v>
      </c>
    </row>
    <row r="3128" spans="1:2" x14ac:dyDescent="0.25">
      <c r="A3128" s="1">
        <v>40534</v>
      </c>
      <c r="B3128">
        <v>4.3499999999999996</v>
      </c>
    </row>
    <row r="3129" spans="1:2" x14ac:dyDescent="0.25">
      <c r="A3129" s="1">
        <v>40535</v>
      </c>
      <c r="B3129">
        <v>4.3499999999999996</v>
      </c>
    </row>
    <row r="3130" spans="1:2" x14ac:dyDescent="0.25">
      <c r="A3130" s="1">
        <v>40539</v>
      </c>
      <c r="B3130">
        <v>4.33</v>
      </c>
    </row>
    <row r="3131" spans="1:2" x14ac:dyDescent="0.25">
      <c r="A3131" s="1">
        <v>40540</v>
      </c>
      <c r="B3131">
        <v>4.32</v>
      </c>
    </row>
    <row r="3132" spans="1:2" x14ac:dyDescent="0.25">
      <c r="A3132" s="1">
        <v>40541</v>
      </c>
      <c r="B3132">
        <v>4.32</v>
      </c>
    </row>
    <row r="3133" spans="1:2" x14ac:dyDescent="0.25">
      <c r="A3133" s="1">
        <v>40542</v>
      </c>
      <c r="B3133">
        <v>4.32</v>
      </c>
    </row>
    <row r="3134" spans="1:2" x14ac:dyDescent="0.25">
      <c r="A3134" s="1">
        <v>40543</v>
      </c>
      <c r="B3134">
        <v>4.32</v>
      </c>
    </row>
    <row r="3135" spans="1:2" x14ac:dyDescent="0.25">
      <c r="A3135" s="1">
        <v>40546</v>
      </c>
      <c r="B3135">
        <v>4.3099999999999996</v>
      </c>
    </row>
    <row r="3136" spans="1:2" x14ac:dyDescent="0.25">
      <c r="A3136" s="1">
        <v>40547</v>
      </c>
      <c r="B3136">
        <v>4.3099999999999996</v>
      </c>
    </row>
    <row r="3137" spans="1:2" x14ac:dyDescent="0.25">
      <c r="A3137" s="1">
        <v>40548</v>
      </c>
      <c r="B3137">
        <v>4.3099999999999996</v>
      </c>
    </row>
    <row r="3138" spans="1:2" x14ac:dyDescent="0.25">
      <c r="A3138" s="1">
        <v>40549</v>
      </c>
      <c r="B3138">
        <v>4.3099999999999996</v>
      </c>
    </row>
    <row r="3139" spans="1:2" x14ac:dyDescent="0.25">
      <c r="A3139" s="1">
        <v>40550</v>
      </c>
      <c r="B3139">
        <v>4.3099999999999996</v>
      </c>
    </row>
    <row r="3140" spans="1:2" x14ac:dyDescent="0.25">
      <c r="A3140" s="1">
        <v>40553</v>
      </c>
      <c r="B3140">
        <v>4.3099999999999996</v>
      </c>
    </row>
    <row r="3141" spans="1:2" x14ac:dyDescent="0.25">
      <c r="A3141" s="1">
        <v>40554</v>
      </c>
      <c r="B3141">
        <v>4.3099999999999996</v>
      </c>
    </row>
    <row r="3142" spans="1:2" x14ac:dyDescent="0.25">
      <c r="A3142" s="1">
        <v>40555</v>
      </c>
      <c r="B3142">
        <v>4.29</v>
      </c>
    </row>
    <row r="3143" spans="1:2" x14ac:dyDescent="0.25">
      <c r="A3143" s="1">
        <v>40556</v>
      </c>
      <c r="B3143">
        <v>4.29</v>
      </c>
    </row>
    <row r="3144" spans="1:2" x14ac:dyDescent="0.25">
      <c r="A3144" s="1">
        <v>40557</v>
      </c>
      <c r="B3144">
        <v>4.26</v>
      </c>
    </row>
    <row r="3145" spans="1:2" x14ac:dyDescent="0.25">
      <c r="A3145" s="1">
        <v>40561</v>
      </c>
      <c r="B3145">
        <v>4.24</v>
      </c>
    </row>
    <row r="3146" spans="1:2" x14ac:dyDescent="0.25">
      <c r="A3146" s="1">
        <v>40562</v>
      </c>
      <c r="B3146">
        <v>4.25</v>
      </c>
    </row>
    <row r="3147" spans="1:2" x14ac:dyDescent="0.25">
      <c r="A3147" s="1">
        <v>40563</v>
      </c>
      <c r="B3147">
        <v>4.26</v>
      </c>
    </row>
    <row r="3148" spans="1:2" x14ac:dyDescent="0.25">
      <c r="A3148" s="1">
        <v>40564</v>
      </c>
      <c r="B3148">
        <v>4.25</v>
      </c>
    </row>
    <row r="3149" spans="1:2" x14ac:dyDescent="0.25">
      <c r="A3149" s="1">
        <v>40567</v>
      </c>
      <c r="B3149">
        <v>4.24</v>
      </c>
    </row>
    <row r="3150" spans="1:2" x14ac:dyDescent="0.25">
      <c r="A3150" s="1">
        <v>40568</v>
      </c>
      <c r="B3150">
        <v>4.2300000000000004</v>
      </c>
    </row>
    <row r="3151" spans="1:2" x14ac:dyDescent="0.25">
      <c r="A3151" s="1">
        <v>40569</v>
      </c>
      <c r="B3151">
        <v>4.2300000000000004</v>
      </c>
    </row>
    <row r="3152" spans="1:2" x14ac:dyDescent="0.25">
      <c r="A3152" s="1">
        <v>40570</v>
      </c>
      <c r="B3152">
        <v>4.2300000000000004</v>
      </c>
    </row>
    <row r="3153" spans="1:2" x14ac:dyDescent="0.25">
      <c r="A3153" s="1">
        <v>40571</v>
      </c>
      <c r="B3153">
        <v>4.21</v>
      </c>
    </row>
    <row r="3154" spans="1:2" x14ac:dyDescent="0.25">
      <c r="A3154" s="1">
        <v>40574</v>
      </c>
      <c r="B3154">
        <v>4.24</v>
      </c>
    </row>
    <row r="3155" spans="1:2" x14ac:dyDescent="0.25">
      <c r="A3155" s="1">
        <v>40575</v>
      </c>
      <c r="B3155">
        <v>4.24</v>
      </c>
    </row>
    <row r="3156" spans="1:2" x14ac:dyDescent="0.25">
      <c r="A3156" s="1">
        <v>40576</v>
      </c>
      <c r="B3156">
        <v>4.2300000000000004</v>
      </c>
    </row>
    <row r="3157" spans="1:2" x14ac:dyDescent="0.25">
      <c r="A3157" s="1">
        <v>40577</v>
      </c>
      <c r="B3157">
        <v>4.2300000000000004</v>
      </c>
    </row>
    <row r="3158" spans="1:2" x14ac:dyDescent="0.25">
      <c r="A3158" s="1">
        <v>40578</v>
      </c>
      <c r="B3158">
        <v>4.22</v>
      </c>
    </row>
    <row r="3159" spans="1:2" x14ac:dyDescent="0.25">
      <c r="A3159" s="1">
        <v>40581</v>
      </c>
      <c r="B3159">
        <v>4.22</v>
      </c>
    </row>
    <row r="3160" spans="1:2" x14ac:dyDescent="0.25">
      <c r="A3160" s="1">
        <v>40582</v>
      </c>
      <c r="B3160">
        <v>4.21</v>
      </c>
    </row>
    <row r="3161" spans="1:2" x14ac:dyDescent="0.25">
      <c r="A3161" s="1">
        <v>40583</v>
      </c>
      <c r="B3161">
        <v>4.22</v>
      </c>
    </row>
    <row r="3162" spans="1:2" x14ac:dyDescent="0.25">
      <c r="A3162" s="1">
        <v>40584</v>
      </c>
      <c r="B3162">
        <v>4.2300000000000004</v>
      </c>
    </row>
    <row r="3163" spans="1:2" x14ac:dyDescent="0.25">
      <c r="A3163" s="1">
        <v>40585</v>
      </c>
      <c r="B3163">
        <v>4.22</v>
      </c>
    </row>
    <row r="3164" spans="1:2" x14ac:dyDescent="0.25">
      <c r="A3164" s="1">
        <v>40588</v>
      </c>
      <c r="B3164">
        <v>4.22</v>
      </c>
    </row>
    <row r="3165" spans="1:2" x14ac:dyDescent="0.25">
      <c r="A3165" s="1">
        <v>40589</v>
      </c>
      <c r="B3165">
        <v>4.21</v>
      </c>
    </row>
    <row r="3166" spans="1:2" x14ac:dyDescent="0.25">
      <c r="A3166" s="1">
        <v>40590</v>
      </c>
      <c r="B3166">
        <v>4.21</v>
      </c>
    </row>
    <row r="3167" spans="1:2" x14ac:dyDescent="0.25">
      <c r="A3167" s="1">
        <v>40591</v>
      </c>
      <c r="B3167">
        <v>4.21</v>
      </c>
    </row>
    <row r="3168" spans="1:2" x14ac:dyDescent="0.25">
      <c r="A3168" s="1">
        <v>40592</v>
      </c>
      <c r="B3168">
        <v>4.21</v>
      </c>
    </row>
    <row r="3169" spans="1:2" x14ac:dyDescent="0.25">
      <c r="A3169" s="1">
        <v>40596</v>
      </c>
      <c r="B3169">
        <v>4.2</v>
      </c>
    </row>
    <row r="3170" spans="1:2" x14ac:dyDescent="0.25">
      <c r="A3170" s="1">
        <v>40597</v>
      </c>
      <c r="B3170">
        <v>4.2</v>
      </c>
    </row>
    <row r="3171" spans="1:2" x14ac:dyDescent="0.25">
      <c r="A3171" s="1">
        <v>40598</v>
      </c>
      <c r="B3171">
        <v>4.22</v>
      </c>
    </row>
    <row r="3172" spans="1:2" x14ac:dyDescent="0.25">
      <c r="A3172" s="1">
        <v>40599</v>
      </c>
      <c r="B3172">
        <v>4.22</v>
      </c>
    </row>
    <row r="3173" spans="1:2" x14ac:dyDescent="0.25">
      <c r="A3173" s="1">
        <v>40602</v>
      </c>
      <c r="B3173">
        <v>4.21</v>
      </c>
    </row>
    <row r="3174" spans="1:2" x14ac:dyDescent="0.25">
      <c r="A3174" s="1">
        <v>40603</v>
      </c>
      <c r="B3174">
        <v>4.21</v>
      </c>
    </row>
    <row r="3175" spans="1:2" x14ac:dyDescent="0.25">
      <c r="A3175" s="1">
        <v>40604</v>
      </c>
      <c r="B3175">
        <v>4.22</v>
      </c>
    </row>
    <row r="3176" spans="1:2" x14ac:dyDescent="0.25">
      <c r="A3176" s="1">
        <v>40605</v>
      </c>
      <c r="B3176">
        <v>4.22</v>
      </c>
    </row>
    <row r="3177" spans="1:2" x14ac:dyDescent="0.25">
      <c r="A3177" s="1">
        <v>40606</v>
      </c>
      <c r="B3177">
        <v>4.2300000000000004</v>
      </c>
    </row>
    <row r="3178" spans="1:2" x14ac:dyDescent="0.25">
      <c r="A3178" s="1">
        <v>40609</v>
      </c>
      <c r="B3178">
        <v>4.22</v>
      </c>
    </row>
    <row r="3179" spans="1:2" x14ac:dyDescent="0.25">
      <c r="A3179" s="1">
        <v>40610</v>
      </c>
      <c r="B3179">
        <v>4.22</v>
      </c>
    </row>
    <row r="3180" spans="1:2" x14ac:dyDescent="0.25">
      <c r="A3180" s="1">
        <v>40611</v>
      </c>
      <c r="B3180">
        <v>4.2300000000000004</v>
      </c>
    </row>
    <row r="3181" spans="1:2" x14ac:dyDescent="0.25">
      <c r="A3181" s="1">
        <v>40612</v>
      </c>
      <c r="B3181">
        <v>4.25</v>
      </c>
    </row>
    <row r="3182" spans="1:2" x14ac:dyDescent="0.25">
      <c r="A3182" s="1">
        <v>40613</v>
      </c>
      <c r="B3182">
        <v>4.26</v>
      </c>
    </row>
    <row r="3183" spans="1:2" x14ac:dyDescent="0.25">
      <c r="A3183" s="1">
        <v>40616</v>
      </c>
      <c r="B3183">
        <v>4.26</v>
      </c>
    </row>
    <row r="3184" spans="1:2" x14ac:dyDescent="0.25">
      <c r="A3184" s="1">
        <v>40617</v>
      </c>
      <c r="B3184">
        <v>4.3</v>
      </c>
    </row>
    <row r="3185" spans="1:2" x14ac:dyDescent="0.25">
      <c r="A3185" s="1">
        <v>40618</v>
      </c>
      <c r="B3185">
        <v>4.28</v>
      </c>
    </row>
    <row r="3186" spans="1:2" x14ac:dyDescent="0.25">
      <c r="A3186" s="1">
        <v>40619</v>
      </c>
      <c r="B3186">
        <v>4.28</v>
      </c>
    </row>
    <row r="3187" spans="1:2" x14ac:dyDescent="0.25">
      <c r="A3187" s="1">
        <v>40620</v>
      </c>
      <c r="B3187">
        <v>4.2699999999999996</v>
      </c>
    </row>
    <row r="3188" spans="1:2" x14ac:dyDescent="0.25">
      <c r="A3188" s="1">
        <v>40623</v>
      </c>
      <c r="B3188">
        <v>4.25</v>
      </c>
    </row>
    <row r="3189" spans="1:2" x14ac:dyDescent="0.25">
      <c r="A3189" s="1">
        <v>40624</v>
      </c>
      <c r="B3189">
        <v>4.26</v>
      </c>
    </row>
    <row r="3190" spans="1:2" x14ac:dyDescent="0.25">
      <c r="A3190" s="1">
        <v>40625</v>
      </c>
      <c r="B3190">
        <v>4.2699999999999996</v>
      </c>
    </row>
    <row r="3191" spans="1:2" x14ac:dyDescent="0.25">
      <c r="A3191" s="1">
        <v>40626</v>
      </c>
      <c r="B3191">
        <v>4.2699999999999996</v>
      </c>
    </row>
    <row r="3192" spans="1:2" x14ac:dyDescent="0.25">
      <c r="A3192" s="1">
        <v>40627</v>
      </c>
      <c r="B3192">
        <v>4.2699999999999996</v>
      </c>
    </row>
    <row r="3193" spans="1:2" x14ac:dyDescent="0.25">
      <c r="A3193" s="1">
        <v>40630</v>
      </c>
      <c r="B3193">
        <v>4.26</v>
      </c>
    </row>
    <row r="3194" spans="1:2" x14ac:dyDescent="0.25">
      <c r="A3194" s="1">
        <v>40631</v>
      </c>
      <c r="B3194">
        <v>4.2699999999999996</v>
      </c>
    </row>
    <row r="3195" spans="1:2" x14ac:dyDescent="0.25">
      <c r="A3195" s="1">
        <v>40632</v>
      </c>
      <c r="B3195">
        <v>4.26</v>
      </c>
    </row>
    <row r="3196" spans="1:2" x14ac:dyDescent="0.25">
      <c r="A3196" s="1">
        <v>40633</v>
      </c>
      <c r="B3196">
        <v>4.28</v>
      </c>
    </row>
    <row r="3197" spans="1:2" x14ac:dyDescent="0.25">
      <c r="A3197" s="1">
        <v>40634</v>
      </c>
      <c r="B3197">
        <v>4.28</v>
      </c>
    </row>
    <row r="3198" spans="1:2" x14ac:dyDescent="0.25">
      <c r="A3198" s="1">
        <v>40637</v>
      </c>
      <c r="B3198">
        <v>4.28</v>
      </c>
    </row>
    <row r="3199" spans="1:2" x14ac:dyDescent="0.25">
      <c r="A3199" s="1">
        <v>40638</v>
      </c>
      <c r="B3199">
        <v>4.2699999999999996</v>
      </c>
    </row>
    <row r="3200" spans="1:2" x14ac:dyDescent="0.25">
      <c r="A3200" s="1">
        <v>40639</v>
      </c>
      <c r="B3200">
        <v>4.2699999999999996</v>
      </c>
    </row>
    <row r="3201" spans="1:2" x14ac:dyDescent="0.25">
      <c r="A3201" s="1">
        <v>40640</v>
      </c>
      <c r="B3201">
        <v>4.2699999999999996</v>
      </c>
    </row>
    <row r="3202" spans="1:2" x14ac:dyDescent="0.25">
      <c r="A3202" s="1">
        <v>40641</v>
      </c>
      <c r="B3202">
        <v>4.2699999999999996</v>
      </c>
    </row>
    <row r="3203" spans="1:2" x14ac:dyDescent="0.25">
      <c r="A3203" s="1">
        <v>40644</v>
      </c>
      <c r="B3203">
        <v>4.26</v>
      </c>
    </row>
    <row r="3204" spans="1:2" x14ac:dyDescent="0.25">
      <c r="A3204" s="1">
        <v>40645</v>
      </c>
      <c r="B3204">
        <v>4.2699999999999996</v>
      </c>
    </row>
    <row r="3205" spans="1:2" x14ac:dyDescent="0.25">
      <c r="A3205" s="1">
        <v>40646</v>
      </c>
      <c r="B3205">
        <v>4.2699999999999996</v>
      </c>
    </row>
    <row r="3206" spans="1:2" x14ac:dyDescent="0.25">
      <c r="A3206" s="1">
        <v>40647</v>
      </c>
      <c r="B3206">
        <v>4.28</v>
      </c>
    </row>
    <row r="3207" spans="1:2" x14ac:dyDescent="0.25">
      <c r="A3207" s="1">
        <v>40648</v>
      </c>
      <c r="B3207">
        <v>4.28</v>
      </c>
    </row>
    <row r="3208" spans="1:2" x14ac:dyDescent="0.25">
      <c r="A3208" s="1">
        <v>40651</v>
      </c>
      <c r="B3208">
        <v>4.29</v>
      </c>
    </row>
    <row r="3209" spans="1:2" x14ac:dyDescent="0.25">
      <c r="A3209" s="1">
        <v>40652</v>
      </c>
      <c r="B3209">
        <v>4.28</v>
      </c>
    </row>
    <row r="3210" spans="1:2" x14ac:dyDescent="0.25">
      <c r="A3210" s="1">
        <v>40653</v>
      </c>
      <c r="B3210">
        <v>4.26</v>
      </c>
    </row>
    <row r="3211" spans="1:2" x14ac:dyDescent="0.25">
      <c r="A3211" s="1">
        <v>40654</v>
      </c>
      <c r="B3211">
        <v>4.26</v>
      </c>
    </row>
    <row r="3212" spans="1:2" x14ac:dyDescent="0.25">
      <c r="A3212" s="1">
        <v>40658</v>
      </c>
      <c r="B3212">
        <v>4.25</v>
      </c>
    </row>
    <row r="3213" spans="1:2" x14ac:dyDescent="0.25">
      <c r="A3213" s="1">
        <v>40659</v>
      </c>
      <c r="B3213">
        <v>4.24</v>
      </c>
    </row>
    <row r="3214" spans="1:2" x14ac:dyDescent="0.25">
      <c r="A3214" s="1">
        <v>40660</v>
      </c>
      <c r="B3214">
        <v>4.25</v>
      </c>
    </row>
    <row r="3215" spans="1:2" x14ac:dyDescent="0.25">
      <c r="A3215" s="1">
        <v>40661</v>
      </c>
      <c r="B3215">
        <v>4.25</v>
      </c>
    </row>
    <row r="3216" spans="1:2" x14ac:dyDescent="0.25">
      <c r="A3216" s="1">
        <v>40662</v>
      </c>
      <c r="B3216">
        <v>4.26</v>
      </c>
    </row>
    <row r="3217" spans="1:2" x14ac:dyDescent="0.25">
      <c r="A3217" s="1">
        <v>40665</v>
      </c>
      <c r="B3217">
        <v>4.2699999999999996</v>
      </c>
    </row>
    <row r="3218" spans="1:2" x14ac:dyDescent="0.25">
      <c r="A3218" s="1">
        <v>40666</v>
      </c>
      <c r="B3218">
        <v>4.28</v>
      </c>
    </row>
    <row r="3219" spans="1:2" x14ac:dyDescent="0.25">
      <c r="A3219" s="1">
        <v>40667</v>
      </c>
      <c r="B3219">
        <v>4.28</v>
      </c>
    </row>
    <row r="3220" spans="1:2" x14ac:dyDescent="0.25">
      <c r="A3220" s="1">
        <v>40668</v>
      </c>
      <c r="B3220">
        <v>4.2699999999999996</v>
      </c>
    </row>
    <row r="3221" spans="1:2" x14ac:dyDescent="0.25">
      <c r="A3221" s="1">
        <v>40669</v>
      </c>
      <c r="B3221">
        <v>4.26</v>
      </c>
    </row>
    <row r="3222" spans="1:2" x14ac:dyDescent="0.25">
      <c r="A3222" s="1">
        <v>40672</v>
      </c>
      <c r="B3222">
        <v>4.26</v>
      </c>
    </row>
    <row r="3223" spans="1:2" x14ac:dyDescent="0.25">
      <c r="A3223" s="1">
        <v>40673</v>
      </c>
      <c r="B3223">
        <v>4.26</v>
      </c>
    </row>
    <row r="3224" spans="1:2" x14ac:dyDescent="0.25">
      <c r="A3224" s="1">
        <v>40674</v>
      </c>
      <c r="B3224">
        <v>4.2699999999999996</v>
      </c>
    </row>
    <row r="3225" spans="1:2" x14ac:dyDescent="0.25">
      <c r="A3225" s="1">
        <v>40675</v>
      </c>
      <c r="B3225">
        <v>4.2699999999999996</v>
      </c>
    </row>
    <row r="3226" spans="1:2" x14ac:dyDescent="0.25">
      <c r="A3226" s="1">
        <v>40676</v>
      </c>
      <c r="B3226">
        <v>4.26</v>
      </c>
    </row>
    <row r="3227" spans="1:2" x14ac:dyDescent="0.25">
      <c r="A3227" s="1">
        <v>40679</v>
      </c>
      <c r="B3227">
        <v>4.2699999999999996</v>
      </c>
    </row>
    <row r="3228" spans="1:2" x14ac:dyDescent="0.25">
      <c r="A3228" s="1">
        <v>40680</v>
      </c>
      <c r="B3228">
        <v>4.28</v>
      </c>
    </row>
    <row r="3229" spans="1:2" x14ac:dyDescent="0.25">
      <c r="A3229" s="1">
        <v>40681</v>
      </c>
      <c r="B3229">
        <v>4.28</v>
      </c>
    </row>
    <row r="3230" spans="1:2" x14ac:dyDescent="0.25">
      <c r="A3230" s="1">
        <v>40682</v>
      </c>
      <c r="B3230">
        <v>4.28</v>
      </c>
    </row>
    <row r="3231" spans="1:2" x14ac:dyDescent="0.25">
      <c r="A3231" s="1">
        <v>40683</v>
      </c>
      <c r="B3231">
        <v>4.29</v>
      </c>
    </row>
    <row r="3232" spans="1:2" x14ac:dyDescent="0.25">
      <c r="A3232" s="1">
        <v>40686</v>
      </c>
      <c r="B3232">
        <v>4.29</v>
      </c>
    </row>
    <row r="3233" spans="1:2" x14ac:dyDescent="0.25">
      <c r="A3233" s="1">
        <v>40687</v>
      </c>
      <c r="B3233">
        <v>4.3</v>
      </c>
    </row>
    <row r="3234" spans="1:2" x14ac:dyDescent="0.25">
      <c r="A3234" s="1">
        <v>40688</v>
      </c>
      <c r="B3234">
        <v>4.32</v>
      </c>
    </row>
    <row r="3235" spans="1:2" x14ac:dyDescent="0.25">
      <c r="A3235" s="1">
        <v>40689</v>
      </c>
      <c r="B3235">
        <v>4.33</v>
      </c>
    </row>
    <row r="3236" spans="1:2" x14ac:dyDescent="0.25">
      <c r="A3236" s="1">
        <v>40690</v>
      </c>
      <c r="B3236">
        <v>4.33</v>
      </c>
    </row>
    <row r="3237" spans="1:2" x14ac:dyDescent="0.25">
      <c r="A3237" s="1">
        <v>40694</v>
      </c>
      <c r="B3237">
        <v>4.33</v>
      </c>
    </row>
    <row r="3238" spans="1:2" x14ac:dyDescent="0.25">
      <c r="A3238" s="1">
        <v>40695</v>
      </c>
      <c r="B3238">
        <v>4.32</v>
      </c>
    </row>
    <row r="3239" spans="1:2" x14ac:dyDescent="0.25">
      <c r="A3239" s="1">
        <v>40696</v>
      </c>
      <c r="B3239">
        <v>4.34</v>
      </c>
    </row>
    <row r="3240" spans="1:2" x14ac:dyDescent="0.25">
      <c r="A3240" s="1">
        <v>40697</v>
      </c>
      <c r="B3240">
        <v>4.3499999999999996</v>
      </c>
    </row>
    <row r="3241" spans="1:2" x14ac:dyDescent="0.25">
      <c r="A3241" s="1">
        <v>40700</v>
      </c>
      <c r="B3241">
        <v>4.3499999999999996</v>
      </c>
    </row>
    <row r="3242" spans="1:2" x14ac:dyDescent="0.25">
      <c r="A3242" s="1">
        <v>40701</v>
      </c>
      <c r="B3242">
        <v>4.3499999999999996</v>
      </c>
    </row>
    <row r="3243" spans="1:2" x14ac:dyDescent="0.25">
      <c r="A3243" s="1">
        <v>40702</v>
      </c>
      <c r="B3243">
        <v>4.37</v>
      </c>
    </row>
    <row r="3244" spans="1:2" x14ac:dyDescent="0.25">
      <c r="A3244" s="1">
        <v>40703</v>
      </c>
      <c r="B3244">
        <v>4.4000000000000004</v>
      </c>
    </row>
    <row r="3245" spans="1:2" x14ac:dyDescent="0.25">
      <c r="A3245" s="1">
        <v>40704</v>
      </c>
      <c r="B3245">
        <v>4.4000000000000004</v>
      </c>
    </row>
    <row r="3246" spans="1:2" x14ac:dyDescent="0.25">
      <c r="A3246" s="1">
        <v>40707</v>
      </c>
      <c r="B3246">
        <v>4.41</v>
      </c>
    </row>
    <row r="3247" spans="1:2" x14ac:dyDescent="0.25">
      <c r="A3247" s="1">
        <v>40708</v>
      </c>
      <c r="B3247">
        <v>4.43</v>
      </c>
    </row>
    <row r="3248" spans="1:2" x14ac:dyDescent="0.25">
      <c r="A3248" s="1">
        <v>40709</v>
      </c>
      <c r="B3248">
        <v>4.4400000000000004</v>
      </c>
    </row>
    <row r="3249" spans="1:2" x14ac:dyDescent="0.25">
      <c r="A3249" s="1">
        <v>40710</v>
      </c>
      <c r="B3249">
        <v>4.46</v>
      </c>
    </row>
    <row r="3250" spans="1:2" x14ac:dyDescent="0.25">
      <c r="A3250" s="1">
        <v>40711</v>
      </c>
      <c r="B3250">
        <v>4.46</v>
      </c>
    </row>
    <row r="3251" spans="1:2" x14ac:dyDescent="0.25">
      <c r="A3251" s="1">
        <v>40714</v>
      </c>
      <c r="B3251">
        <v>4.47</v>
      </c>
    </row>
    <row r="3252" spans="1:2" x14ac:dyDescent="0.25">
      <c r="A3252" s="1">
        <v>40715</v>
      </c>
      <c r="B3252">
        <v>4.46</v>
      </c>
    </row>
    <row r="3253" spans="1:2" x14ac:dyDescent="0.25">
      <c r="A3253" s="1">
        <v>40716</v>
      </c>
      <c r="B3253">
        <v>4.45</v>
      </c>
    </row>
    <row r="3254" spans="1:2" x14ac:dyDescent="0.25">
      <c r="A3254" s="1">
        <v>40717</v>
      </c>
      <c r="B3254">
        <v>4.46</v>
      </c>
    </row>
    <row r="3255" spans="1:2" x14ac:dyDescent="0.25">
      <c r="A3255" s="1">
        <v>40718</v>
      </c>
      <c r="B3255">
        <v>4.45</v>
      </c>
    </row>
    <row r="3256" spans="1:2" x14ac:dyDescent="0.25">
      <c r="A3256" s="1">
        <v>40721</v>
      </c>
      <c r="B3256">
        <v>4.46</v>
      </c>
    </row>
    <row r="3257" spans="1:2" x14ac:dyDescent="0.25">
      <c r="A3257" s="1">
        <v>40722</v>
      </c>
      <c r="B3257">
        <v>4.45</v>
      </c>
    </row>
    <row r="3258" spans="1:2" x14ac:dyDescent="0.25">
      <c r="A3258" s="1">
        <v>40723</v>
      </c>
      <c r="B3258">
        <v>4.45</v>
      </c>
    </row>
    <row r="3259" spans="1:2" x14ac:dyDescent="0.25">
      <c r="A3259" s="1">
        <v>40724</v>
      </c>
      <c r="B3259">
        <v>4.43</v>
      </c>
    </row>
    <row r="3260" spans="1:2" x14ac:dyDescent="0.25">
      <c r="A3260" s="1">
        <v>40725</v>
      </c>
      <c r="B3260">
        <v>4.43</v>
      </c>
    </row>
    <row r="3261" spans="1:2" x14ac:dyDescent="0.25">
      <c r="A3261" s="1">
        <v>40729</v>
      </c>
      <c r="B3261">
        <v>4.41</v>
      </c>
    </row>
    <row r="3262" spans="1:2" x14ac:dyDescent="0.25">
      <c r="A3262" s="1">
        <v>40730</v>
      </c>
      <c r="B3262">
        <v>4.41</v>
      </c>
    </row>
    <row r="3263" spans="1:2" x14ac:dyDescent="0.25">
      <c r="A3263" s="1">
        <v>40731</v>
      </c>
      <c r="B3263">
        <v>4.3899999999999997</v>
      </c>
    </row>
    <row r="3264" spans="1:2" x14ac:dyDescent="0.25">
      <c r="A3264" s="1">
        <v>40732</v>
      </c>
      <c r="B3264">
        <v>4.37</v>
      </c>
    </row>
    <row r="3265" spans="1:2" x14ac:dyDescent="0.25">
      <c r="A3265" s="1">
        <v>40735</v>
      </c>
      <c r="B3265">
        <v>4.38</v>
      </c>
    </row>
    <row r="3266" spans="1:2" x14ac:dyDescent="0.25">
      <c r="A3266" s="1">
        <v>40736</v>
      </c>
      <c r="B3266">
        <v>4.38</v>
      </c>
    </row>
    <row r="3267" spans="1:2" x14ac:dyDescent="0.25">
      <c r="A3267" s="1">
        <v>40737</v>
      </c>
      <c r="B3267">
        <v>4.37</v>
      </c>
    </row>
    <row r="3268" spans="1:2" x14ac:dyDescent="0.25">
      <c r="A3268" s="1">
        <v>40738</v>
      </c>
      <c r="B3268">
        <v>4.38</v>
      </c>
    </row>
    <row r="3269" spans="1:2" x14ac:dyDescent="0.25">
      <c r="A3269" s="1">
        <v>40739</v>
      </c>
      <c r="B3269">
        <v>4.37</v>
      </c>
    </row>
    <row r="3270" spans="1:2" x14ac:dyDescent="0.25">
      <c r="A3270" s="1">
        <v>40742</v>
      </c>
      <c r="B3270">
        <v>4.37</v>
      </c>
    </row>
    <row r="3271" spans="1:2" x14ac:dyDescent="0.25">
      <c r="A3271" s="1">
        <v>40743</v>
      </c>
      <c r="B3271">
        <v>4.3600000000000003</v>
      </c>
    </row>
    <row r="3272" spans="1:2" x14ac:dyDescent="0.25">
      <c r="A3272" s="1">
        <v>40744</v>
      </c>
      <c r="B3272">
        <v>4.3600000000000003</v>
      </c>
    </row>
    <row r="3273" spans="1:2" x14ac:dyDescent="0.25">
      <c r="A3273" s="1">
        <v>40745</v>
      </c>
      <c r="B3273">
        <v>4.3499999999999996</v>
      </c>
    </row>
    <row r="3274" spans="1:2" x14ac:dyDescent="0.25">
      <c r="A3274" s="1">
        <v>40746</v>
      </c>
      <c r="B3274">
        <v>4.32</v>
      </c>
    </row>
    <row r="3275" spans="1:2" x14ac:dyDescent="0.25">
      <c r="A3275" s="1">
        <v>40749</v>
      </c>
      <c r="B3275">
        <v>4.32</v>
      </c>
    </row>
    <row r="3276" spans="1:2" x14ac:dyDescent="0.25">
      <c r="A3276" s="1">
        <v>40750</v>
      </c>
      <c r="B3276">
        <v>4.3099999999999996</v>
      </c>
    </row>
    <row r="3277" spans="1:2" x14ac:dyDescent="0.25">
      <c r="A3277" s="1">
        <v>40751</v>
      </c>
      <c r="B3277">
        <v>4.33</v>
      </c>
    </row>
    <row r="3278" spans="1:2" x14ac:dyDescent="0.25">
      <c r="A3278" s="1">
        <v>40752</v>
      </c>
      <c r="B3278">
        <v>4.33</v>
      </c>
    </row>
    <row r="3279" spans="1:2" x14ac:dyDescent="0.25">
      <c r="A3279" s="1">
        <v>40753</v>
      </c>
      <c r="B3279">
        <v>4.34</v>
      </c>
    </row>
    <row r="3280" spans="1:2" x14ac:dyDescent="0.25">
      <c r="A3280" s="1">
        <v>40756</v>
      </c>
      <c r="B3280">
        <v>4.3499999999999996</v>
      </c>
    </row>
    <row r="3281" spans="1:2" x14ac:dyDescent="0.25">
      <c r="A3281" s="1">
        <v>40757</v>
      </c>
      <c r="B3281">
        <v>4.3600000000000003</v>
      </c>
    </row>
    <row r="3282" spans="1:2" x14ac:dyDescent="0.25">
      <c r="A3282" s="1">
        <v>40758</v>
      </c>
      <c r="B3282">
        <v>4.38</v>
      </c>
    </row>
    <row r="3283" spans="1:2" x14ac:dyDescent="0.25">
      <c r="A3283" s="1">
        <v>40759</v>
      </c>
      <c r="B3283">
        <v>4.41</v>
      </c>
    </row>
    <row r="3284" spans="1:2" x14ac:dyDescent="0.25">
      <c r="A3284" s="1">
        <v>40760</v>
      </c>
      <c r="B3284">
        <v>4.47</v>
      </c>
    </row>
    <row r="3285" spans="1:2" x14ac:dyDescent="0.25">
      <c r="A3285" s="1">
        <v>40763</v>
      </c>
      <c r="B3285">
        <v>4.53</v>
      </c>
    </row>
    <row r="3286" spans="1:2" x14ac:dyDescent="0.25">
      <c r="A3286" s="1">
        <v>40764</v>
      </c>
      <c r="B3286">
        <v>4.58</v>
      </c>
    </row>
    <row r="3287" spans="1:2" x14ac:dyDescent="0.25">
      <c r="A3287" s="1">
        <v>40765</v>
      </c>
      <c r="B3287">
        <v>4.59</v>
      </c>
    </row>
    <row r="3288" spans="1:2" x14ac:dyDescent="0.25">
      <c r="A3288" s="1">
        <v>40766</v>
      </c>
      <c r="B3288">
        <v>4.62</v>
      </c>
    </row>
    <row r="3289" spans="1:2" x14ac:dyDescent="0.25">
      <c r="A3289" s="1">
        <v>40767</v>
      </c>
      <c r="B3289">
        <v>4.59</v>
      </c>
    </row>
    <row r="3290" spans="1:2" x14ac:dyDescent="0.25">
      <c r="A3290" s="1">
        <v>40770</v>
      </c>
      <c r="B3290">
        <v>4.57</v>
      </c>
    </row>
    <row r="3291" spans="1:2" x14ac:dyDescent="0.25">
      <c r="A3291" s="1">
        <v>40771</v>
      </c>
      <c r="B3291">
        <v>4.5599999999999996</v>
      </c>
    </row>
    <row r="3292" spans="1:2" x14ac:dyDescent="0.25">
      <c r="A3292" s="1">
        <v>40772</v>
      </c>
      <c r="B3292">
        <v>4.54</v>
      </c>
    </row>
    <row r="3293" spans="1:2" x14ac:dyDescent="0.25">
      <c r="A3293" s="1">
        <v>40773</v>
      </c>
      <c r="B3293">
        <v>4.55</v>
      </c>
    </row>
    <row r="3294" spans="1:2" x14ac:dyDescent="0.25">
      <c r="A3294" s="1">
        <v>40774</v>
      </c>
      <c r="B3294">
        <v>4.5599999999999996</v>
      </c>
    </row>
    <row r="3295" spans="1:2" x14ac:dyDescent="0.25">
      <c r="A3295" s="1">
        <v>40777</v>
      </c>
      <c r="B3295">
        <v>4.54</v>
      </c>
    </row>
    <row r="3296" spans="1:2" x14ac:dyDescent="0.25">
      <c r="A3296" s="1">
        <v>40778</v>
      </c>
      <c r="B3296">
        <v>4.5599999999999996</v>
      </c>
    </row>
    <row r="3297" spans="1:2" x14ac:dyDescent="0.25">
      <c r="A3297" s="1">
        <v>40779</v>
      </c>
      <c r="B3297">
        <v>4.57</v>
      </c>
    </row>
    <row r="3298" spans="1:2" x14ac:dyDescent="0.25">
      <c r="A3298" s="1">
        <v>40780</v>
      </c>
      <c r="B3298">
        <v>4.5599999999999996</v>
      </c>
    </row>
    <row r="3299" spans="1:2" x14ac:dyDescent="0.25">
      <c r="A3299" s="1">
        <v>40781</v>
      </c>
      <c r="B3299">
        <v>4.5599999999999996</v>
      </c>
    </row>
    <row r="3300" spans="1:2" x14ac:dyDescent="0.25">
      <c r="A3300" s="1">
        <v>40784</v>
      </c>
      <c r="B3300">
        <v>4.57</v>
      </c>
    </row>
    <row r="3301" spans="1:2" x14ac:dyDescent="0.25">
      <c r="A3301" s="1">
        <v>40785</v>
      </c>
      <c r="B3301">
        <v>4.54</v>
      </c>
    </row>
    <row r="3302" spans="1:2" x14ac:dyDescent="0.25">
      <c r="A3302" s="1">
        <v>40786</v>
      </c>
      <c r="B3302">
        <v>4.5199999999999996</v>
      </c>
    </row>
    <row r="3303" spans="1:2" x14ac:dyDescent="0.25">
      <c r="A3303" s="1">
        <v>40787</v>
      </c>
      <c r="B3303">
        <v>4.5199999999999996</v>
      </c>
    </row>
    <row r="3304" spans="1:2" x14ac:dyDescent="0.25">
      <c r="A3304" s="1">
        <v>40788</v>
      </c>
      <c r="B3304">
        <v>4.49</v>
      </c>
    </row>
    <row r="3305" spans="1:2" x14ac:dyDescent="0.25">
      <c r="A3305" s="1">
        <v>40792</v>
      </c>
      <c r="B3305">
        <v>4.5199999999999996</v>
      </c>
    </row>
    <row r="3306" spans="1:2" x14ac:dyDescent="0.25">
      <c r="A3306" s="1">
        <v>40793</v>
      </c>
      <c r="B3306">
        <v>4.5</v>
      </c>
    </row>
    <row r="3307" spans="1:2" x14ac:dyDescent="0.25">
      <c r="A3307" s="1">
        <v>40794</v>
      </c>
      <c r="B3307">
        <v>4.4800000000000004</v>
      </c>
    </row>
    <row r="3308" spans="1:2" x14ac:dyDescent="0.25">
      <c r="A3308" s="1">
        <v>40795</v>
      </c>
      <c r="B3308">
        <v>4.49</v>
      </c>
    </row>
    <row r="3309" spans="1:2" x14ac:dyDescent="0.25">
      <c r="A3309" s="1">
        <v>40798</v>
      </c>
      <c r="B3309">
        <v>4.51</v>
      </c>
    </row>
    <row r="3310" spans="1:2" x14ac:dyDescent="0.25">
      <c r="A3310" s="1">
        <v>40799</v>
      </c>
      <c r="B3310">
        <v>4.5</v>
      </c>
    </row>
    <row r="3311" spans="1:2" x14ac:dyDescent="0.25">
      <c r="A3311" s="1">
        <v>40800</v>
      </c>
      <c r="B3311">
        <v>4.5</v>
      </c>
    </row>
    <row r="3312" spans="1:2" x14ac:dyDescent="0.25">
      <c r="A3312" s="1">
        <v>40801</v>
      </c>
      <c r="B3312">
        <v>4.4800000000000004</v>
      </c>
    </row>
    <row r="3313" spans="1:2" x14ac:dyDescent="0.25">
      <c r="A3313" s="1">
        <v>40802</v>
      </c>
      <c r="B3313">
        <v>4.49</v>
      </c>
    </row>
    <row r="3314" spans="1:2" x14ac:dyDescent="0.25">
      <c r="A3314" s="1">
        <v>40805</v>
      </c>
      <c r="B3314">
        <v>4.4800000000000004</v>
      </c>
    </row>
    <row r="3315" spans="1:2" x14ac:dyDescent="0.25">
      <c r="A3315" s="1">
        <v>40806</v>
      </c>
      <c r="B3315">
        <v>4.47</v>
      </c>
    </row>
    <row r="3316" spans="1:2" x14ac:dyDescent="0.25">
      <c r="A3316" s="1">
        <v>40807</v>
      </c>
      <c r="B3316">
        <v>4.46</v>
      </c>
    </row>
    <row r="3317" spans="1:2" x14ac:dyDescent="0.25">
      <c r="A3317" s="1">
        <v>40808</v>
      </c>
      <c r="B3317">
        <v>4.47</v>
      </c>
    </row>
    <row r="3318" spans="1:2" x14ac:dyDescent="0.25">
      <c r="A3318" s="1">
        <v>40809</v>
      </c>
      <c r="B3318">
        <v>4.49</v>
      </c>
    </row>
    <row r="3319" spans="1:2" x14ac:dyDescent="0.25">
      <c r="A3319" s="1">
        <v>40812</v>
      </c>
      <c r="B3319">
        <v>4.49</v>
      </c>
    </row>
    <row r="3320" spans="1:2" x14ac:dyDescent="0.25">
      <c r="A3320" s="1">
        <v>40813</v>
      </c>
      <c r="B3320">
        <v>4.5</v>
      </c>
    </row>
    <row r="3321" spans="1:2" x14ac:dyDescent="0.25">
      <c r="A3321" s="1">
        <v>40814</v>
      </c>
      <c r="B3321">
        <v>4.51</v>
      </c>
    </row>
    <row r="3322" spans="1:2" x14ac:dyDescent="0.25">
      <c r="A3322" s="1">
        <v>40815</v>
      </c>
      <c r="B3322">
        <v>4.51</v>
      </c>
    </row>
    <row r="3323" spans="1:2" x14ac:dyDescent="0.25">
      <c r="A3323" s="1">
        <v>40816</v>
      </c>
      <c r="B3323">
        <v>4.53</v>
      </c>
    </row>
    <row r="3324" spans="1:2" x14ac:dyDescent="0.25">
      <c r="A3324" s="1">
        <v>40819</v>
      </c>
      <c r="B3324">
        <v>4.57</v>
      </c>
    </row>
    <row r="3325" spans="1:2" x14ac:dyDescent="0.25">
      <c r="A3325" s="1">
        <v>40820</v>
      </c>
      <c r="B3325">
        <v>4.57</v>
      </c>
    </row>
    <row r="3326" spans="1:2" x14ac:dyDescent="0.25">
      <c r="A3326" s="1">
        <v>40821</v>
      </c>
      <c r="B3326">
        <v>4.58</v>
      </c>
    </row>
    <row r="3327" spans="1:2" x14ac:dyDescent="0.25">
      <c r="A3327" s="1">
        <v>40822</v>
      </c>
      <c r="B3327">
        <v>4.5599999999999996</v>
      </c>
    </row>
    <row r="3328" spans="1:2" x14ac:dyDescent="0.25">
      <c r="A3328" s="1">
        <v>40823</v>
      </c>
      <c r="B3328">
        <v>4.55</v>
      </c>
    </row>
    <row r="3329" spans="1:2" x14ac:dyDescent="0.25">
      <c r="A3329" s="1">
        <v>40827</v>
      </c>
      <c r="B3329">
        <v>4.5199999999999996</v>
      </c>
    </row>
    <row r="3330" spans="1:2" x14ac:dyDescent="0.25">
      <c r="A3330" s="1">
        <v>40828</v>
      </c>
      <c r="B3330">
        <v>4.49</v>
      </c>
    </row>
    <row r="3331" spans="1:2" x14ac:dyDescent="0.25">
      <c r="A3331" s="1">
        <v>40829</v>
      </c>
      <c r="B3331">
        <v>4.47</v>
      </c>
    </row>
    <row r="3332" spans="1:2" x14ac:dyDescent="0.25">
      <c r="A3332" s="1">
        <v>40830</v>
      </c>
      <c r="B3332">
        <v>4.47</v>
      </c>
    </row>
    <row r="3333" spans="1:2" x14ac:dyDescent="0.25">
      <c r="A3333" s="1">
        <v>40833</v>
      </c>
      <c r="B3333">
        <v>4.43</v>
      </c>
    </row>
    <row r="3334" spans="1:2" x14ac:dyDescent="0.25">
      <c r="A3334" s="1">
        <v>40834</v>
      </c>
      <c r="B3334">
        <v>4.42</v>
      </c>
    </row>
    <row r="3335" spans="1:2" x14ac:dyDescent="0.25">
      <c r="A3335" s="1">
        <v>40835</v>
      </c>
      <c r="B3335">
        <v>4.3899999999999997</v>
      </c>
    </row>
    <row r="3336" spans="1:2" x14ac:dyDescent="0.25">
      <c r="A3336" s="1">
        <v>40836</v>
      </c>
      <c r="B3336">
        <v>4.38</v>
      </c>
    </row>
    <row r="3337" spans="1:2" x14ac:dyDescent="0.25">
      <c r="A3337" s="1">
        <v>40837</v>
      </c>
      <c r="B3337">
        <v>4.33</v>
      </c>
    </row>
    <row r="3338" spans="1:2" x14ac:dyDescent="0.25">
      <c r="A3338" s="1">
        <v>40840</v>
      </c>
      <c r="B3338">
        <v>4.3099999999999996</v>
      </c>
    </row>
    <row r="3339" spans="1:2" x14ac:dyDescent="0.25">
      <c r="A3339" s="1">
        <v>40841</v>
      </c>
      <c r="B3339">
        <v>4.28</v>
      </c>
    </row>
    <row r="3340" spans="1:2" x14ac:dyDescent="0.25">
      <c r="A3340" s="1">
        <v>40842</v>
      </c>
      <c r="B3340">
        <v>4.29</v>
      </c>
    </row>
    <row r="3341" spans="1:2" x14ac:dyDescent="0.25">
      <c r="A3341" s="1">
        <v>40843</v>
      </c>
      <c r="B3341">
        <v>4.28</v>
      </c>
    </row>
    <row r="3342" spans="1:2" x14ac:dyDescent="0.25">
      <c r="A3342" s="1">
        <v>40844</v>
      </c>
      <c r="B3342">
        <v>4.25</v>
      </c>
    </row>
    <row r="3343" spans="1:2" x14ac:dyDescent="0.25">
      <c r="A3343" s="1">
        <v>40847</v>
      </c>
      <c r="B3343">
        <v>4.2699999999999996</v>
      </c>
    </row>
    <row r="3344" spans="1:2" x14ac:dyDescent="0.25">
      <c r="A3344" s="1">
        <v>40848</v>
      </c>
      <c r="B3344">
        <v>4.32</v>
      </c>
    </row>
    <row r="3345" spans="1:2" x14ac:dyDescent="0.25">
      <c r="A3345" s="1">
        <v>40849</v>
      </c>
      <c r="B3345">
        <v>4.3</v>
      </c>
    </row>
    <row r="3346" spans="1:2" x14ac:dyDescent="0.25">
      <c r="A3346" s="1">
        <v>40850</v>
      </c>
      <c r="B3346">
        <v>4.29</v>
      </c>
    </row>
    <row r="3347" spans="1:2" x14ac:dyDescent="0.25">
      <c r="A3347" s="1">
        <v>40851</v>
      </c>
      <c r="B3347">
        <v>4.28</v>
      </c>
    </row>
    <row r="3348" spans="1:2" x14ac:dyDescent="0.25">
      <c r="A3348" s="1">
        <v>40854</v>
      </c>
      <c r="B3348">
        <v>4.2699999999999996</v>
      </c>
    </row>
    <row r="3349" spans="1:2" x14ac:dyDescent="0.25">
      <c r="A3349" s="1">
        <v>40855</v>
      </c>
      <c r="B3349">
        <v>4.28</v>
      </c>
    </row>
    <row r="3350" spans="1:2" x14ac:dyDescent="0.25">
      <c r="A3350" s="1">
        <v>40856</v>
      </c>
      <c r="B3350">
        <v>4.3</v>
      </c>
    </row>
    <row r="3351" spans="1:2" x14ac:dyDescent="0.25">
      <c r="A3351" s="1">
        <v>40857</v>
      </c>
      <c r="B3351">
        <v>4.32</v>
      </c>
    </row>
    <row r="3352" spans="1:2" x14ac:dyDescent="0.25">
      <c r="A3352" s="1">
        <v>40861</v>
      </c>
      <c r="B3352">
        <v>4.32</v>
      </c>
    </row>
    <row r="3353" spans="1:2" x14ac:dyDescent="0.25">
      <c r="A3353" s="1">
        <v>40862</v>
      </c>
      <c r="B3353">
        <v>4.34</v>
      </c>
    </row>
    <row r="3354" spans="1:2" x14ac:dyDescent="0.25">
      <c r="A3354" s="1">
        <v>40863</v>
      </c>
      <c r="B3354">
        <v>4.33</v>
      </c>
    </row>
    <row r="3355" spans="1:2" x14ac:dyDescent="0.25">
      <c r="A3355" s="1">
        <v>40864</v>
      </c>
      <c r="B3355">
        <v>4.33</v>
      </c>
    </row>
    <row r="3356" spans="1:2" x14ac:dyDescent="0.25">
      <c r="A3356" s="1">
        <v>40865</v>
      </c>
      <c r="B3356">
        <v>4.34</v>
      </c>
    </row>
    <row r="3357" spans="1:2" x14ac:dyDescent="0.25">
      <c r="A3357" s="1">
        <v>40868</v>
      </c>
      <c r="B3357">
        <v>4.37</v>
      </c>
    </row>
    <row r="3358" spans="1:2" x14ac:dyDescent="0.25">
      <c r="A3358" s="1">
        <v>40869</v>
      </c>
      <c r="B3358">
        <v>4.38</v>
      </c>
    </row>
    <row r="3359" spans="1:2" x14ac:dyDescent="0.25">
      <c r="A3359" s="1">
        <v>40870</v>
      </c>
      <c r="B3359">
        <v>4.38</v>
      </c>
    </row>
    <row r="3360" spans="1:2" x14ac:dyDescent="0.25">
      <c r="A3360" s="1">
        <v>40872</v>
      </c>
      <c r="B3360">
        <v>4.38</v>
      </c>
    </row>
    <row r="3361" spans="1:2" x14ac:dyDescent="0.25">
      <c r="A3361" s="1">
        <v>40875</v>
      </c>
      <c r="B3361">
        <v>4.37</v>
      </c>
    </row>
    <row r="3362" spans="1:2" x14ac:dyDescent="0.25">
      <c r="A3362" s="1">
        <v>40876</v>
      </c>
      <c r="B3362">
        <v>4.37</v>
      </c>
    </row>
    <row r="3363" spans="1:2" x14ac:dyDescent="0.25">
      <c r="A3363" s="1">
        <v>40877</v>
      </c>
      <c r="B3363">
        <v>4.3600000000000003</v>
      </c>
    </row>
    <row r="3364" spans="1:2" x14ac:dyDescent="0.25">
      <c r="A3364" s="1">
        <v>40878</v>
      </c>
      <c r="B3364">
        <v>4.3600000000000003</v>
      </c>
    </row>
    <row r="3365" spans="1:2" x14ac:dyDescent="0.25">
      <c r="A3365" s="1">
        <v>40879</v>
      </c>
      <c r="B3365">
        <v>4.34</v>
      </c>
    </row>
    <row r="3366" spans="1:2" x14ac:dyDescent="0.25">
      <c r="A3366" s="1">
        <v>40882</v>
      </c>
      <c r="B3366">
        <v>4.32</v>
      </c>
    </row>
    <row r="3367" spans="1:2" x14ac:dyDescent="0.25">
      <c r="A3367" s="1">
        <v>40883</v>
      </c>
      <c r="B3367">
        <v>4.32</v>
      </c>
    </row>
    <row r="3368" spans="1:2" x14ac:dyDescent="0.25">
      <c r="A3368" s="1">
        <v>40884</v>
      </c>
      <c r="B3368">
        <v>4.3</v>
      </c>
    </row>
    <row r="3369" spans="1:2" x14ac:dyDescent="0.25">
      <c r="A3369" s="1">
        <v>40885</v>
      </c>
      <c r="B3369">
        <v>4.3</v>
      </c>
    </row>
    <row r="3370" spans="1:2" x14ac:dyDescent="0.25">
      <c r="A3370" s="1">
        <v>40886</v>
      </c>
      <c r="B3370">
        <v>4.3099999999999996</v>
      </c>
    </row>
    <row r="3371" spans="1:2" x14ac:dyDescent="0.25">
      <c r="A3371" s="1">
        <v>40889</v>
      </c>
      <c r="B3371">
        <v>4.3099999999999996</v>
      </c>
    </row>
    <row r="3372" spans="1:2" x14ac:dyDescent="0.25">
      <c r="A3372" s="1">
        <v>40890</v>
      </c>
      <c r="B3372">
        <v>4.29</v>
      </c>
    </row>
    <row r="3373" spans="1:2" x14ac:dyDescent="0.25">
      <c r="A3373" s="1">
        <v>40891</v>
      </c>
      <c r="B3373">
        <v>4.3</v>
      </c>
    </row>
    <row r="3374" spans="1:2" x14ac:dyDescent="0.25">
      <c r="A3374" s="1">
        <v>40892</v>
      </c>
      <c r="B3374">
        <v>4.3</v>
      </c>
    </row>
    <row r="3375" spans="1:2" x14ac:dyDescent="0.25">
      <c r="A3375" s="1">
        <v>40893</v>
      </c>
      <c r="B3375">
        <v>4.28</v>
      </c>
    </row>
    <row r="3376" spans="1:2" x14ac:dyDescent="0.25">
      <c r="A3376" s="1">
        <v>40896</v>
      </c>
      <c r="B3376">
        <v>4.2699999999999996</v>
      </c>
    </row>
    <row r="3377" spans="1:2" x14ac:dyDescent="0.25">
      <c r="A3377" s="1">
        <v>40897</v>
      </c>
      <c r="B3377">
        <v>4.25</v>
      </c>
    </row>
    <row r="3378" spans="1:2" x14ac:dyDescent="0.25">
      <c r="A3378" s="1">
        <v>40898</v>
      </c>
      <c r="B3378">
        <v>4.25</v>
      </c>
    </row>
    <row r="3379" spans="1:2" x14ac:dyDescent="0.25">
      <c r="A3379" s="1">
        <v>40899</v>
      </c>
      <c r="B3379">
        <v>4.24</v>
      </c>
    </row>
    <row r="3380" spans="1:2" x14ac:dyDescent="0.25">
      <c r="A3380" s="1">
        <v>40900</v>
      </c>
      <c r="B3380">
        <v>4.24</v>
      </c>
    </row>
    <row r="3381" spans="1:2" x14ac:dyDescent="0.25">
      <c r="A3381" s="1">
        <v>40904</v>
      </c>
      <c r="B3381">
        <v>4.2300000000000004</v>
      </c>
    </row>
    <row r="3382" spans="1:2" x14ac:dyDescent="0.25">
      <c r="A3382" s="1">
        <v>40905</v>
      </c>
      <c r="B3382">
        <v>4.21</v>
      </c>
    </row>
    <row r="3383" spans="1:2" x14ac:dyDescent="0.25">
      <c r="A3383" s="1">
        <v>40906</v>
      </c>
      <c r="B3383">
        <v>4.18</v>
      </c>
    </row>
    <row r="3384" spans="1:2" x14ac:dyDescent="0.25">
      <c r="A3384" s="1">
        <v>40907</v>
      </c>
      <c r="B3384">
        <v>4.1900000000000004</v>
      </c>
    </row>
    <row r="3385" spans="1:2" x14ac:dyDescent="0.25">
      <c r="A3385" s="1">
        <v>40911</v>
      </c>
      <c r="B3385">
        <v>4.18</v>
      </c>
    </row>
    <row r="3386" spans="1:2" x14ac:dyDescent="0.25">
      <c r="A3386" s="1">
        <v>40912</v>
      </c>
      <c r="B3386">
        <v>4.17</v>
      </c>
    </row>
    <row r="3387" spans="1:2" x14ac:dyDescent="0.25">
      <c r="A3387" s="1">
        <v>40913</v>
      </c>
      <c r="B3387">
        <v>4.17</v>
      </c>
    </row>
    <row r="3388" spans="1:2" x14ac:dyDescent="0.25">
      <c r="A3388" s="1">
        <v>40914</v>
      </c>
      <c r="B3388">
        <v>4.17</v>
      </c>
    </row>
    <row r="3389" spans="1:2" x14ac:dyDescent="0.25">
      <c r="A3389" s="1">
        <v>40917</v>
      </c>
      <c r="B3389">
        <v>4.16</v>
      </c>
    </row>
    <row r="3390" spans="1:2" x14ac:dyDescent="0.25">
      <c r="A3390" s="1">
        <v>40918</v>
      </c>
      <c r="B3390">
        <v>4.1500000000000004</v>
      </c>
    </row>
    <row r="3391" spans="1:2" x14ac:dyDescent="0.25">
      <c r="A3391" s="1">
        <v>40919</v>
      </c>
      <c r="B3391">
        <v>4.1399999999999997</v>
      </c>
    </row>
    <row r="3392" spans="1:2" x14ac:dyDescent="0.25">
      <c r="A3392" s="1">
        <v>40920</v>
      </c>
      <c r="B3392">
        <v>4.1500000000000004</v>
      </c>
    </row>
    <row r="3393" spans="1:2" x14ac:dyDescent="0.25">
      <c r="A3393" s="1">
        <v>40921</v>
      </c>
      <c r="B3393">
        <v>4.1399999999999997</v>
      </c>
    </row>
    <row r="3394" spans="1:2" x14ac:dyDescent="0.25">
      <c r="A3394" s="1">
        <v>40925</v>
      </c>
      <c r="B3394">
        <v>4.16</v>
      </c>
    </row>
    <row r="3395" spans="1:2" x14ac:dyDescent="0.25">
      <c r="A3395" s="1">
        <v>40926</v>
      </c>
      <c r="B3395">
        <v>4.1500000000000004</v>
      </c>
    </row>
    <row r="3396" spans="1:2" x14ac:dyDescent="0.25">
      <c r="A3396" s="1">
        <v>40927</v>
      </c>
      <c r="B3396">
        <v>4.1399999999999997</v>
      </c>
    </row>
    <row r="3397" spans="1:2" x14ac:dyDescent="0.25">
      <c r="A3397" s="1">
        <v>40928</v>
      </c>
      <c r="B3397">
        <v>4.1399999999999997</v>
      </c>
    </row>
    <row r="3398" spans="1:2" x14ac:dyDescent="0.25">
      <c r="A3398" s="1">
        <v>40931</v>
      </c>
      <c r="B3398">
        <v>4.13</v>
      </c>
    </row>
    <row r="3399" spans="1:2" x14ac:dyDescent="0.25">
      <c r="A3399" s="1">
        <v>40932</v>
      </c>
      <c r="B3399">
        <v>4.13</v>
      </c>
    </row>
    <row r="3400" spans="1:2" x14ac:dyDescent="0.25">
      <c r="A3400" s="1">
        <v>40933</v>
      </c>
      <c r="B3400">
        <v>4.12</v>
      </c>
    </row>
    <row r="3401" spans="1:2" x14ac:dyDescent="0.25">
      <c r="A3401" s="1">
        <v>40934</v>
      </c>
      <c r="B3401">
        <v>4.1100000000000003</v>
      </c>
    </row>
    <row r="3402" spans="1:2" x14ac:dyDescent="0.25">
      <c r="A3402" s="1">
        <v>40935</v>
      </c>
      <c r="B3402">
        <v>4.09</v>
      </c>
    </row>
    <row r="3403" spans="1:2" x14ac:dyDescent="0.25">
      <c r="A3403" s="1">
        <v>40938</v>
      </c>
      <c r="B3403">
        <v>4.09</v>
      </c>
    </row>
    <row r="3404" spans="1:2" x14ac:dyDescent="0.25">
      <c r="A3404" s="1">
        <v>40939</v>
      </c>
      <c r="B3404">
        <v>4.0999999999999996</v>
      </c>
    </row>
    <row r="3405" spans="1:2" x14ac:dyDescent="0.25">
      <c r="A3405" s="1">
        <v>40940</v>
      </c>
      <c r="B3405">
        <v>4.0999999999999996</v>
      </c>
    </row>
    <row r="3406" spans="1:2" x14ac:dyDescent="0.25">
      <c r="A3406" s="1">
        <v>40941</v>
      </c>
      <c r="B3406">
        <v>4.0999999999999996</v>
      </c>
    </row>
    <row r="3407" spans="1:2" x14ac:dyDescent="0.25">
      <c r="A3407" s="1">
        <v>40942</v>
      </c>
      <c r="B3407">
        <v>4.1100000000000003</v>
      </c>
    </row>
    <row r="3408" spans="1:2" x14ac:dyDescent="0.25">
      <c r="A3408" s="1">
        <v>40945</v>
      </c>
      <c r="B3408">
        <v>4.0999999999999996</v>
      </c>
    </row>
    <row r="3409" spans="1:2" x14ac:dyDescent="0.25">
      <c r="A3409" s="1">
        <v>40946</v>
      </c>
      <c r="B3409">
        <v>4.09</v>
      </c>
    </row>
    <row r="3410" spans="1:2" x14ac:dyDescent="0.25">
      <c r="A3410" s="1">
        <v>40947</v>
      </c>
      <c r="B3410">
        <v>4.09</v>
      </c>
    </row>
    <row r="3411" spans="1:2" x14ac:dyDescent="0.25">
      <c r="A3411" s="1">
        <v>40948</v>
      </c>
      <c r="B3411">
        <v>4.09</v>
      </c>
    </row>
    <row r="3412" spans="1:2" x14ac:dyDescent="0.25">
      <c r="A3412" s="1">
        <v>40949</v>
      </c>
      <c r="B3412">
        <v>4.09</v>
      </c>
    </row>
    <row r="3413" spans="1:2" x14ac:dyDescent="0.25">
      <c r="A3413" s="1">
        <v>40952</v>
      </c>
      <c r="B3413">
        <v>4.08</v>
      </c>
    </row>
    <row r="3414" spans="1:2" x14ac:dyDescent="0.25">
      <c r="A3414" s="1">
        <v>40953</v>
      </c>
      <c r="B3414">
        <v>4.08</v>
      </c>
    </row>
    <row r="3415" spans="1:2" x14ac:dyDescent="0.25">
      <c r="A3415" s="1">
        <v>40954</v>
      </c>
      <c r="B3415">
        <v>4.08</v>
      </c>
    </row>
    <row r="3416" spans="1:2" x14ac:dyDescent="0.25">
      <c r="A3416" s="1">
        <v>40955</v>
      </c>
      <c r="B3416">
        <v>4.09</v>
      </c>
    </row>
    <row r="3417" spans="1:2" x14ac:dyDescent="0.25">
      <c r="A3417" s="1">
        <v>40956</v>
      </c>
      <c r="B3417">
        <v>4.09</v>
      </c>
    </row>
    <row r="3418" spans="1:2" x14ac:dyDescent="0.25">
      <c r="A3418" s="1">
        <v>40960</v>
      </c>
      <c r="B3418">
        <v>4.1100000000000003</v>
      </c>
    </row>
    <row r="3419" spans="1:2" x14ac:dyDescent="0.25">
      <c r="A3419" s="1">
        <v>40961</v>
      </c>
      <c r="B3419">
        <v>4.0599999999999996</v>
      </c>
    </row>
    <row r="3420" spans="1:2" x14ac:dyDescent="0.25">
      <c r="A3420" s="1">
        <v>40962</v>
      </c>
      <c r="B3420">
        <v>4.04</v>
      </c>
    </row>
    <row r="3421" spans="1:2" x14ac:dyDescent="0.25">
      <c r="A3421" s="1">
        <v>40963</v>
      </c>
      <c r="B3421">
        <v>4.0199999999999996</v>
      </c>
    </row>
    <row r="3422" spans="1:2" x14ac:dyDescent="0.25">
      <c r="A3422" s="1">
        <v>40966</v>
      </c>
      <c r="B3422">
        <v>4.0199999999999996</v>
      </c>
    </row>
    <row r="3423" spans="1:2" x14ac:dyDescent="0.25">
      <c r="A3423" s="1">
        <v>40967</v>
      </c>
      <c r="B3423">
        <v>4.01</v>
      </c>
    </row>
    <row r="3424" spans="1:2" x14ac:dyDescent="0.25">
      <c r="A3424" s="1">
        <v>40968</v>
      </c>
      <c r="B3424">
        <v>4.03</v>
      </c>
    </row>
    <row r="3425" spans="1:2" x14ac:dyDescent="0.25">
      <c r="A3425" s="1">
        <v>40969</v>
      </c>
      <c r="B3425">
        <v>4.07</v>
      </c>
    </row>
    <row r="3426" spans="1:2" x14ac:dyDescent="0.25">
      <c r="A3426" s="1">
        <v>40970</v>
      </c>
      <c r="B3426">
        <v>4.04</v>
      </c>
    </row>
    <row r="3427" spans="1:2" x14ac:dyDescent="0.25">
      <c r="A3427" s="1">
        <v>40973</v>
      </c>
      <c r="B3427">
        <v>4.05</v>
      </c>
    </row>
    <row r="3428" spans="1:2" x14ac:dyDescent="0.25">
      <c r="A3428" s="1">
        <v>40974</v>
      </c>
      <c r="B3428">
        <v>4.1100000000000003</v>
      </c>
    </row>
    <row r="3429" spans="1:2" x14ac:dyDescent="0.25">
      <c r="A3429" s="1">
        <v>40975</v>
      </c>
      <c r="B3429">
        <v>4.0999999999999996</v>
      </c>
    </row>
    <row r="3430" spans="1:2" x14ac:dyDescent="0.25">
      <c r="A3430" s="1">
        <v>40976</v>
      </c>
      <c r="B3430">
        <v>4.0999999999999996</v>
      </c>
    </row>
    <row r="3431" spans="1:2" x14ac:dyDescent="0.25">
      <c r="A3431" s="1">
        <v>40977</v>
      </c>
      <c r="B3431">
        <v>4.0999999999999996</v>
      </c>
    </row>
    <row r="3432" spans="1:2" x14ac:dyDescent="0.25">
      <c r="A3432" s="1">
        <v>40980</v>
      </c>
      <c r="B3432">
        <v>4.12</v>
      </c>
    </row>
    <row r="3433" spans="1:2" x14ac:dyDescent="0.25">
      <c r="A3433" s="1">
        <v>40981</v>
      </c>
      <c r="B3433">
        <v>4.13</v>
      </c>
    </row>
    <row r="3434" spans="1:2" x14ac:dyDescent="0.25">
      <c r="A3434" s="1">
        <v>40982</v>
      </c>
      <c r="B3434">
        <v>4.1399999999999997</v>
      </c>
    </row>
    <row r="3435" spans="1:2" x14ac:dyDescent="0.25">
      <c r="A3435" s="1">
        <v>40983</v>
      </c>
      <c r="B3435">
        <v>4.17</v>
      </c>
    </row>
    <row r="3436" spans="1:2" x14ac:dyDescent="0.25">
      <c r="A3436" s="1">
        <v>40984</v>
      </c>
      <c r="B3436">
        <v>4.18</v>
      </c>
    </row>
    <row r="3437" spans="1:2" x14ac:dyDescent="0.25">
      <c r="A3437" s="1">
        <v>40987</v>
      </c>
      <c r="B3437">
        <v>4.18</v>
      </c>
    </row>
    <row r="3438" spans="1:2" x14ac:dyDescent="0.25">
      <c r="A3438" s="1">
        <v>40988</v>
      </c>
      <c r="B3438">
        <v>4.18</v>
      </c>
    </row>
    <row r="3439" spans="1:2" x14ac:dyDescent="0.25">
      <c r="A3439" s="1">
        <v>40989</v>
      </c>
      <c r="B3439">
        <v>4.17</v>
      </c>
    </row>
    <row r="3440" spans="1:2" x14ac:dyDescent="0.25">
      <c r="A3440" s="1">
        <v>40990</v>
      </c>
      <c r="B3440">
        <v>4.18</v>
      </c>
    </row>
    <row r="3441" spans="1:2" x14ac:dyDescent="0.25">
      <c r="A3441" s="1">
        <v>40991</v>
      </c>
      <c r="B3441">
        <v>4.18</v>
      </c>
    </row>
    <row r="3442" spans="1:2" x14ac:dyDescent="0.25">
      <c r="A3442" s="1">
        <v>40994</v>
      </c>
      <c r="B3442">
        <v>4.17</v>
      </c>
    </row>
    <row r="3443" spans="1:2" x14ac:dyDescent="0.25">
      <c r="A3443" s="1">
        <v>40995</v>
      </c>
      <c r="B3443">
        <v>4.17</v>
      </c>
    </row>
    <row r="3444" spans="1:2" x14ac:dyDescent="0.25">
      <c r="A3444" s="1">
        <v>40996</v>
      </c>
      <c r="B3444">
        <v>4.17</v>
      </c>
    </row>
    <row r="3445" spans="1:2" x14ac:dyDescent="0.25">
      <c r="A3445" s="1">
        <v>40997</v>
      </c>
      <c r="B3445">
        <v>4.18</v>
      </c>
    </row>
    <row r="3446" spans="1:2" x14ac:dyDescent="0.25">
      <c r="A3446" s="1">
        <v>40998</v>
      </c>
      <c r="B3446">
        <v>4.1900000000000004</v>
      </c>
    </row>
    <row r="3447" spans="1:2" x14ac:dyDescent="0.25">
      <c r="A3447" s="1">
        <v>41001</v>
      </c>
      <c r="B3447">
        <v>4.1900000000000004</v>
      </c>
    </row>
    <row r="3448" spans="1:2" x14ac:dyDescent="0.25">
      <c r="A3448" s="1">
        <v>41002</v>
      </c>
      <c r="B3448">
        <v>4.2</v>
      </c>
    </row>
    <row r="3449" spans="1:2" x14ac:dyDescent="0.25">
      <c r="A3449" s="1">
        <v>41003</v>
      </c>
      <c r="B3449">
        <v>4.2</v>
      </c>
    </row>
    <row r="3450" spans="1:2" x14ac:dyDescent="0.25">
      <c r="A3450" s="1">
        <v>41004</v>
      </c>
      <c r="B3450">
        <v>4.2</v>
      </c>
    </row>
    <row r="3451" spans="1:2" x14ac:dyDescent="0.25">
      <c r="A3451" s="1">
        <v>41005</v>
      </c>
      <c r="B3451">
        <v>4.1900000000000004</v>
      </c>
    </row>
    <row r="3452" spans="1:2" x14ac:dyDescent="0.25">
      <c r="A3452" s="1">
        <v>41008</v>
      </c>
      <c r="B3452">
        <v>4.2</v>
      </c>
    </row>
    <row r="3453" spans="1:2" x14ac:dyDescent="0.25">
      <c r="A3453" s="1">
        <v>41009</v>
      </c>
      <c r="B3453">
        <v>4.21</v>
      </c>
    </row>
    <row r="3454" spans="1:2" x14ac:dyDescent="0.25">
      <c r="A3454" s="1">
        <v>41010</v>
      </c>
      <c r="B3454">
        <v>4.21</v>
      </c>
    </row>
    <row r="3455" spans="1:2" x14ac:dyDescent="0.25">
      <c r="A3455" s="1">
        <v>41011</v>
      </c>
      <c r="B3455">
        <v>4.2</v>
      </c>
    </row>
    <row r="3456" spans="1:2" x14ac:dyDescent="0.25">
      <c r="A3456" s="1">
        <v>41012</v>
      </c>
      <c r="B3456">
        <v>4.2</v>
      </c>
    </row>
    <row r="3457" spans="1:2" x14ac:dyDescent="0.25">
      <c r="A3457" s="1">
        <v>41015</v>
      </c>
      <c r="B3457">
        <v>4.2</v>
      </c>
    </row>
    <row r="3458" spans="1:2" x14ac:dyDescent="0.25">
      <c r="A3458" s="1">
        <v>41016</v>
      </c>
      <c r="B3458">
        <v>4.1900000000000004</v>
      </c>
    </row>
    <row r="3459" spans="1:2" x14ac:dyDescent="0.25">
      <c r="A3459" s="1">
        <v>41017</v>
      </c>
      <c r="B3459">
        <v>4.1900000000000004</v>
      </c>
    </row>
    <row r="3460" spans="1:2" x14ac:dyDescent="0.25">
      <c r="A3460" s="1">
        <v>41018</v>
      </c>
      <c r="B3460">
        <v>4.18</v>
      </c>
    </row>
    <row r="3461" spans="1:2" x14ac:dyDescent="0.25">
      <c r="A3461" s="1">
        <v>41019</v>
      </c>
      <c r="B3461">
        <v>4.17</v>
      </c>
    </row>
    <row r="3462" spans="1:2" x14ac:dyDescent="0.25">
      <c r="A3462" s="1">
        <v>41022</v>
      </c>
      <c r="B3462">
        <v>4.17</v>
      </c>
    </row>
    <row r="3463" spans="1:2" x14ac:dyDescent="0.25">
      <c r="A3463" s="1">
        <v>41023</v>
      </c>
      <c r="B3463">
        <v>4.18</v>
      </c>
    </row>
    <row r="3464" spans="1:2" x14ac:dyDescent="0.25">
      <c r="A3464" s="1">
        <v>41024</v>
      </c>
      <c r="B3464">
        <v>4.16</v>
      </c>
    </row>
    <row r="3465" spans="1:2" x14ac:dyDescent="0.25">
      <c r="A3465" s="1">
        <v>41025</v>
      </c>
      <c r="B3465">
        <v>4.16</v>
      </c>
    </row>
    <row r="3466" spans="1:2" x14ac:dyDescent="0.25">
      <c r="A3466" s="1">
        <v>41026</v>
      </c>
      <c r="B3466">
        <v>4.1500000000000004</v>
      </c>
    </row>
    <row r="3467" spans="1:2" x14ac:dyDescent="0.25">
      <c r="A3467" s="1">
        <v>41029</v>
      </c>
      <c r="B3467">
        <v>4.16</v>
      </c>
    </row>
    <row r="3468" spans="1:2" x14ac:dyDescent="0.25">
      <c r="A3468" s="1">
        <v>41030</v>
      </c>
      <c r="B3468">
        <v>4.1500000000000004</v>
      </c>
    </row>
    <row r="3469" spans="1:2" x14ac:dyDescent="0.25">
      <c r="A3469" s="1">
        <v>41031</v>
      </c>
      <c r="B3469">
        <v>4.1500000000000004</v>
      </c>
    </row>
    <row r="3470" spans="1:2" x14ac:dyDescent="0.25">
      <c r="A3470" s="1">
        <v>41032</v>
      </c>
      <c r="B3470">
        <v>4.1399999999999997</v>
      </c>
    </row>
    <row r="3471" spans="1:2" x14ac:dyDescent="0.25">
      <c r="A3471" s="1">
        <v>41033</v>
      </c>
      <c r="B3471">
        <v>4.1399999999999997</v>
      </c>
    </row>
    <row r="3472" spans="1:2" x14ac:dyDescent="0.25">
      <c r="A3472" s="1">
        <v>41036</v>
      </c>
      <c r="B3472">
        <v>4.13</v>
      </c>
    </row>
    <row r="3473" spans="1:2" x14ac:dyDescent="0.25">
      <c r="A3473" s="1">
        <v>41037</v>
      </c>
      <c r="B3473">
        <v>4.13</v>
      </c>
    </row>
    <row r="3474" spans="1:2" x14ac:dyDescent="0.25">
      <c r="A3474" s="1">
        <v>41038</v>
      </c>
      <c r="B3474">
        <v>4.1399999999999997</v>
      </c>
    </row>
    <row r="3475" spans="1:2" x14ac:dyDescent="0.25">
      <c r="A3475" s="1">
        <v>41039</v>
      </c>
      <c r="B3475">
        <v>4.13</v>
      </c>
    </row>
    <row r="3476" spans="1:2" x14ac:dyDescent="0.25">
      <c r="A3476" s="1">
        <v>41040</v>
      </c>
      <c r="B3476">
        <v>4.12</v>
      </c>
    </row>
    <row r="3477" spans="1:2" x14ac:dyDescent="0.25">
      <c r="A3477" s="1">
        <v>41043</v>
      </c>
      <c r="B3477">
        <v>4.1399999999999997</v>
      </c>
    </row>
    <row r="3478" spans="1:2" x14ac:dyDescent="0.25">
      <c r="A3478" s="1">
        <v>41044</v>
      </c>
      <c r="B3478">
        <v>4.1500000000000004</v>
      </c>
    </row>
    <row r="3479" spans="1:2" x14ac:dyDescent="0.25">
      <c r="A3479" s="1">
        <v>41045</v>
      </c>
      <c r="B3479">
        <v>4.17</v>
      </c>
    </row>
    <row r="3480" spans="1:2" x14ac:dyDescent="0.25">
      <c r="A3480" s="1">
        <v>41046</v>
      </c>
      <c r="B3480">
        <v>4.2</v>
      </c>
    </row>
    <row r="3481" spans="1:2" x14ac:dyDescent="0.25">
      <c r="A3481" s="1">
        <v>41047</v>
      </c>
      <c r="B3481">
        <v>4.22</v>
      </c>
    </row>
    <row r="3482" spans="1:2" x14ac:dyDescent="0.25">
      <c r="A3482" s="1">
        <v>41050</v>
      </c>
      <c r="B3482">
        <v>4.25</v>
      </c>
    </row>
    <row r="3483" spans="1:2" x14ac:dyDescent="0.25">
      <c r="A3483" s="1">
        <v>41051</v>
      </c>
      <c r="B3483">
        <v>4.24</v>
      </c>
    </row>
    <row r="3484" spans="1:2" x14ac:dyDescent="0.25">
      <c r="A3484" s="1">
        <v>41052</v>
      </c>
      <c r="B3484">
        <v>4.22</v>
      </c>
    </row>
    <row r="3485" spans="1:2" x14ac:dyDescent="0.25">
      <c r="A3485" s="1">
        <v>41053</v>
      </c>
      <c r="B3485">
        <v>4.22</v>
      </c>
    </row>
    <row r="3486" spans="1:2" x14ac:dyDescent="0.25">
      <c r="A3486" s="1">
        <v>41054</v>
      </c>
      <c r="B3486">
        <v>4.21</v>
      </c>
    </row>
    <row r="3487" spans="1:2" x14ac:dyDescent="0.25">
      <c r="A3487" s="1">
        <v>41058</v>
      </c>
      <c r="B3487">
        <v>4.1900000000000004</v>
      </c>
    </row>
    <row r="3488" spans="1:2" x14ac:dyDescent="0.25">
      <c r="A3488" s="1">
        <v>41059</v>
      </c>
      <c r="B3488">
        <v>4.1900000000000004</v>
      </c>
    </row>
    <row r="3489" spans="1:2" x14ac:dyDescent="0.25">
      <c r="A3489" s="1">
        <v>41060</v>
      </c>
      <c r="B3489">
        <v>4.2</v>
      </c>
    </row>
    <row r="3490" spans="1:2" x14ac:dyDescent="0.25">
      <c r="A3490" s="1">
        <v>41061</v>
      </c>
      <c r="B3490">
        <v>4.22</v>
      </c>
    </row>
    <row r="3491" spans="1:2" x14ac:dyDescent="0.25">
      <c r="A3491" s="1">
        <v>41064</v>
      </c>
      <c r="B3491">
        <v>4.24</v>
      </c>
    </row>
    <row r="3492" spans="1:2" x14ac:dyDescent="0.25">
      <c r="A3492" s="1">
        <v>41065</v>
      </c>
      <c r="B3492">
        <v>4.26</v>
      </c>
    </row>
    <row r="3493" spans="1:2" x14ac:dyDescent="0.25">
      <c r="A3493" s="1">
        <v>41066</v>
      </c>
      <c r="B3493">
        <v>4.25</v>
      </c>
    </row>
    <row r="3494" spans="1:2" x14ac:dyDescent="0.25">
      <c r="A3494" s="1">
        <v>41067</v>
      </c>
      <c r="B3494">
        <v>4.22</v>
      </c>
    </row>
    <row r="3495" spans="1:2" x14ac:dyDescent="0.25">
      <c r="A3495" s="1">
        <v>41068</v>
      </c>
      <c r="B3495">
        <v>4.21</v>
      </c>
    </row>
    <row r="3496" spans="1:2" x14ac:dyDescent="0.25">
      <c r="A3496" s="1">
        <v>41071</v>
      </c>
      <c r="B3496">
        <v>4.1900000000000004</v>
      </c>
    </row>
    <row r="3497" spans="1:2" x14ac:dyDescent="0.25">
      <c r="A3497" s="1">
        <v>41072</v>
      </c>
      <c r="B3497">
        <v>4.2</v>
      </c>
    </row>
    <row r="3498" spans="1:2" x14ac:dyDescent="0.25">
      <c r="A3498" s="1">
        <v>41073</v>
      </c>
      <c r="B3498">
        <v>4.18</v>
      </c>
    </row>
    <row r="3499" spans="1:2" x14ac:dyDescent="0.25">
      <c r="A3499" s="1">
        <v>41074</v>
      </c>
      <c r="B3499">
        <v>4.1900000000000004</v>
      </c>
    </row>
    <row r="3500" spans="1:2" x14ac:dyDescent="0.25">
      <c r="A3500" s="1">
        <v>41075</v>
      </c>
      <c r="B3500">
        <v>4.18</v>
      </c>
    </row>
    <row r="3501" spans="1:2" x14ac:dyDescent="0.25">
      <c r="A3501" s="1">
        <v>41078</v>
      </c>
      <c r="B3501">
        <v>4.17</v>
      </c>
    </row>
    <row r="3502" spans="1:2" x14ac:dyDescent="0.25">
      <c r="A3502" s="1">
        <v>41079</v>
      </c>
      <c r="B3502">
        <v>4.1399999999999997</v>
      </c>
    </row>
    <row r="3503" spans="1:2" x14ac:dyDescent="0.25">
      <c r="A3503" s="1">
        <v>41080</v>
      </c>
      <c r="B3503">
        <v>4.12</v>
      </c>
    </row>
    <row r="3504" spans="1:2" x14ac:dyDescent="0.25">
      <c r="A3504" s="1">
        <v>41081</v>
      </c>
      <c r="B3504">
        <v>4.1100000000000003</v>
      </c>
    </row>
    <row r="3505" spans="1:2" x14ac:dyDescent="0.25">
      <c r="A3505" s="1">
        <v>41082</v>
      </c>
      <c r="B3505">
        <v>4.12</v>
      </c>
    </row>
    <row r="3506" spans="1:2" x14ac:dyDescent="0.25">
      <c r="A3506" s="1">
        <v>41085</v>
      </c>
      <c r="B3506">
        <v>4.1100000000000003</v>
      </c>
    </row>
    <row r="3507" spans="1:2" x14ac:dyDescent="0.25">
      <c r="A3507" s="1">
        <v>41086</v>
      </c>
      <c r="B3507">
        <v>4.0999999999999996</v>
      </c>
    </row>
    <row r="3508" spans="1:2" x14ac:dyDescent="0.25">
      <c r="A3508" s="1">
        <v>41087</v>
      </c>
      <c r="B3508">
        <v>4.09</v>
      </c>
    </row>
    <row r="3509" spans="1:2" x14ac:dyDescent="0.25">
      <c r="A3509" s="1">
        <v>41088</v>
      </c>
      <c r="B3509">
        <v>4.07</v>
      </c>
    </row>
    <row r="3510" spans="1:2" x14ac:dyDescent="0.25">
      <c r="A3510" s="1">
        <v>41089</v>
      </c>
      <c r="B3510">
        <v>4.0599999999999996</v>
      </c>
    </row>
    <row r="3511" spans="1:2" x14ac:dyDescent="0.25">
      <c r="A3511" s="1">
        <v>41092</v>
      </c>
      <c r="B3511">
        <v>4.05</v>
      </c>
    </row>
    <row r="3512" spans="1:2" x14ac:dyDescent="0.25">
      <c r="A3512" s="1">
        <v>41093</v>
      </c>
      <c r="B3512">
        <v>4.0599999999999996</v>
      </c>
    </row>
    <row r="3513" spans="1:2" x14ac:dyDescent="0.25">
      <c r="A3513" s="1">
        <v>41095</v>
      </c>
      <c r="B3513">
        <v>4.05</v>
      </c>
    </row>
    <row r="3514" spans="1:2" x14ac:dyDescent="0.25">
      <c r="A3514" s="1">
        <v>41096</v>
      </c>
      <c r="B3514">
        <v>4.04</v>
      </c>
    </row>
    <row r="3515" spans="1:2" x14ac:dyDescent="0.25">
      <c r="A3515" s="1">
        <v>41099</v>
      </c>
      <c r="B3515">
        <v>4.0199999999999996</v>
      </c>
    </row>
    <row r="3516" spans="1:2" x14ac:dyDescent="0.25">
      <c r="A3516" s="1">
        <v>41100</v>
      </c>
      <c r="B3516">
        <v>4.01</v>
      </c>
    </row>
    <row r="3517" spans="1:2" x14ac:dyDescent="0.25">
      <c r="A3517" s="1">
        <v>41101</v>
      </c>
      <c r="B3517">
        <v>4.01</v>
      </c>
    </row>
    <row r="3518" spans="1:2" x14ac:dyDescent="0.25">
      <c r="A3518" s="1">
        <v>41102</v>
      </c>
      <c r="B3518">
        <v>4</v>
      </c>
    </row>
    <row r="3519" spans="1:2" x14ac:dyDescent="0.25">
      <c r="A3519" s="1">
        <v>41103</v>
      </c>
      <c r="B3519">
        <v>4</v>
      </c>
    </row>
    <row r="3520" spans="1:2" x14ac:dyDescent="0.25">
      <c r="A3520" s="1">
        <v>41106</v>
      </c>
      <c r="B3520">
        <v>4.01</v>
      </c>
    </row>
    <row r="3521" spans="1:2" x14ac:dyDescent="0.25">
      <c r="A3521" s="1">
        <v>41107</v>
      </c>
      <c r="B3521">
        <v>4.01</v>
      </c>
    </row>
    <row r="3522" spans="1:2" x14ac:dyDescent="0.25">
      <c r="A3522" s="1">
        <v>41108</v>
      </c>
      <c r="B3522">
        <v>3.98</v>
      </c>
    </row>
    <row r="3523" spans="1:2" x14ac:dyDescent="0.25">
      <c r="A3523" s="1">
        <v>41109</v>
      </c>
      <c r="B3523">
        <v>3.99</v>
      </c>
    </row>
    <row r="3524" spans="1:2" x14ac:dyDescent="0.25">
      <c r="A3524" s="1">
        <v>41110</v>
      </c>
      <c r="B3524">
        <v>3.99</v>
      </c>
    </row>
    <row r="3525" spans="1:2" x14ac:dyDescent="0.25">
      <c r="A3525" s="1">
        <v>41113</v>
      </c>
      <c r="B3525">
        <v>4</v>
      </c>
    </row>
    <row r="3526" spans="1:2" x14ac:dyDescent="0.25">
      <c r="A3526" s="1">
        <v>41114</v>
      </c>
      <c r="B3526">
        <v>4</v>
      </c>
    </row>
    <row r="3527" spans="1:2" x14ac:dyDescent="0.25">
      <c r="A3527" s="1">
        <v>41115</v>
      </c>
      <c r="B3527">
        <v>4</v>
      </c>
    </row>
    <row r="3528" spans="1:2" x14ac:dyDescent="0.25">
      <c r="A3528" s="1">
        <v>41116</v>
      </c>
      <c r="B3528">
        <v>4</v>
      </c>
    </row>
    <row r="3529" spans="1:2" x14ac:dyDescent="0.25">
      <c r="A3529" s="1">
        <v>41117</v>
      </c>
      <c r="B3529">
        <v>4.01</v>
      </c>
    </row>
    <row r="3530" spans="1:2" x14ac:dyDescent="0.25">
      <c r="A3530" s="1">
        <v>41120</v>
      </c>
      <c r="B3530">
        <v>3.98</v>
      </c>
    </row>
    <row r="3531" spans="1:2" x14ac:dyDescent="0.25">
      <c r="A3531" s="1">
        <v>41121</v>
      </c>
      <c r="B3531">
        <v>3.98</v>
      </c>
    </row>
    <row r="3532" spans="1:2" x14ac:dyDescent="0.25">
      <c r="A3532" s="1">
        <v>41122</v>
      </c>
      <c r="B3532">
        <v>3.99</v>
      </c>
    </row>
    <row r="3533" spans="1:2" x14ac:dyDescent="0.25">
      <c r="A3533" s="1">
        <v>41123</v>
      </c>
      <c r="B3533">
        <v>3.99</v>
      </c>
    </row>
    <row r="3534" spans="1:2" x14ac:dyDescent="0.25">
      <c r="A3534" s="1">
        <v>41124</v>
      </c>
      <c r="B3534">
        <v>4</v>
      </c>
    </row>
    <row r="3535" spans="1:2" x14ac:dyDescent="0.25">
      <c r="A3535" s="1">
        <v>41127</v>
      </c>
      <c r="B3535">
        <v>3.98</v>
      </c>
    </row>
    <row r="3536" spans="1:2" x14ac:dyDescent="0.25">
      <c r="A3536" s="1">
        <v>41128</v>
      </c>
      <c r="B3536">
        <v>3.99</v>
      </c>
    </row>
    <row r="3537" spans="1:2" x14ac:dyDescent="0.25">
      <c r="A3537" s="1">
        <v>41129</v>
      </c>
      <c r="B3537">
        <v>3.98</v>
      </c>
    </row>
    <row r="3538" spans="1:2" x14ac:dyDescent="0.25">
      <c r="A3538" s="1">
        <v>41130</v>
      </c>
      <c r="B3538">
        <v>4</v>
      </c>
    </row>
    <row r="3539" spans="1:2" x14ac:dyDescent="0.25">
      <c r="A3539" s="1">
        <v>41131</v>
      </c>
      <c r="B3539">
        <v>4.0199999999999996</v>
      </c>
    </row>
    <row r="3540" spans="1:2" x14ac:dyDescent="0.25">
      <c r="A3540" s="1">
        <v>41134</v>
      </c>
      <c r="B3540">
        <v>4.01</v>
      </c>
    </row>
    <row r="3541" spans="1:2" x14ac:dyDescent="0.25">
      <c r="A3541" s="1">
        <v>41135</v>
      </c>
      <c r="B3541">
        <v>4.04</v>
      </c>
    </row>
    <row r="3542" spans="1:2" x14ac:dyDescent="0.25">
      <c r="A3542" s="1">
        <v>41136</v>
      </c>
      <c r="B3542">
        <v>4.05</v>
      </c>
    </row>
    <row r="3543" spans="1:2" x14ac:dyDescent="0.25">
      <c r="A3543" s="1">
        <v>41137</v>
      </c>
      <c r="B3543">
        <v>4.07</v>
      </c>
    </row>
    <row r="3544" spans="1:2" x14ac:dyDescent="0.25">
      <c r="A3544" s="1">
        <v>41138</v>
      </c>
      <c r="B3544">
        <v>4.07</v>
      </c>
    </row>
    <row r="3545" spans="1:2" x14ac:dyDescent="0.25">
      <c r="A3545" s="1">
        <v>41141</v>
      </c>
      <c r="B3545">
        <v>4.0599999999999996</v>
      </c>
    </row>
    <row r="3546" spans="1:2" x14ac:dyDescent="0.25">
      <c r="A3546" s="1">
        <v>41142</v>
      </c>
      <c r="B3546">
        <v>4.05</v>
      </c>
    </row>
    <row r="3547" spans="1:2" x14ac:dyDescent="0.25">
      <c r="A3547" s="1">
        <v>41143</v>
      </c>
      <c r="B3547">
        <v>4.0599999999999996</v>
      </c>
    </row>
    <row r="3548" spans="1:2" x14ac:dyDescent="0.25">
      <c r="A3548" s="1">
        <v>41144</v>
      </c>
      <c r="B3548">
        <v>4.04</v>
      </c>
    </row>
    <row r="3549" spans="1:2" x14ac:dyDescent="0.25">
      <c r="A3549" s="1">
        <v>41145</v>
      </c>
      <c r="B3549">
        <v>4.03</v>
      </c>
    </row>
    <row r="3550" spans="1:2" x14ac:dyDescent="0.25">
      <c r="A3550" s="1">
        <v>41148</v>
      </c>
      <c r="B3550">
        <v>4.0199999999999996</v>
      </c>
    </row>
    <row r="3551" spans="1:2" x14ac:dyDescent="0.25">
      <c r="A3551" s="1">
        <v>41149</v>
      </c>
      <c r="B3551">
        <v>4.03</v>
      </c>
    </row>
    <row r="3552" spans="1:2" x14ac:dyDescent="0.25">
      <c r="A3552" s="1">
        <v>41150</v>
      </c>
      <c r="B3552">
        <v>4.0199999999999996</v>
      </c>
    </row>
    <row r="3553" spans="1:2" x14ac:dyDescent="0.25">
      <c r="A3553" s="1">
        <v>41151</v>
      </c>
      <c r="B3553">
        <v>4.01</v>
      </c>
    </row>
    <row r="3554" spans="1:2" x14ac:dyDescent="0.25">
      <c r="A3554" s="1">
        <v>41152</v>
      </c>
      <c r="B3554">
        <v>4.01</v>
      </c>
    </row>
    <row r="3555" spans="1:2" x14ac:dyDescent="0.25">
      <c r="A3555" s="1">
        <v>41156</v>
      </c>
      <c r="B3555">
        <v>4.01</v>
      </c>
    </row>
    <row r="3556" spans="1:2" x14ac:dyDescent="0.25">
      <c r="A3556" s="1">
        <v>41157</v>
      </c>
      <c r="B3556">
        <v>4.01</v>
      </c>
    </row>
    <row r="3557" spans="1:2" x14ac:dyDescent="0.25">
      <c r="A3557" s="1">
        <v>41158</v>
      </c>
      <c r="B3557">
        <v>4.0199999999999996</v>
      </c>
    </row>
    <row r="3558" spans="1:2" x14ac:dyDescent="0.25">
      <c r="A3558" s="1">
        <v>41159</v>
      </c>
      <c r="B3558">
        <v>4</v>
      </c>
    </row>
    <row r="3559" spans="1:2" x14ac:dyDescent="0.25">
      <c r="A3559" s="1">
        <v>41162</v>
      </c>
      <c r="B3559">
        <v>4</v>
      </c>
    </row>
    <row r="3560" spans="1:2" x14ac:dyDescent="0.25">
      <c r="A3560" s="1">
        <v>41163</v>
      </c>
      <c r="B3560">
        <v>3.99</v>
      </c>
    </row>
    <row r="3561" spans="1:2" x14ac:dyDescent="0.25">
      <c r="A3561" s="1">
        <v>41164</v>
      </c>
      <c r="B3561">
        <v>3.98</v>
      </c>
    </row>
    <row r="3562" spans="1:2" x14ac:dyDescent="0.25">
      <c r="A3562" s="1">
        <v>41165</v>
      </c>
      <c r="B3562">
        <v>3.98</v>
      </c>
    </row>
    <row r="3563" spans="1:2" x14ac:dyDescent="0.25">
      <c r="A3563" s="1">
        <v>41166</v>
      </c>
      <c r="B3563">
        <v>3.98</v>
      </c>
    </row>
    <row r="3564" spans="1:2" x14ac:dyDescent="0.25">
      <c r="A3564" s="1">
        <v>41169</v>
      </c>
      <c r="B3564">
        <v>3.98</v>
      </c>
    </row>
    <row r="3565" spans="1:2" x14ac:dyDescent="0.25">
      <c r="A3565" s="1">
        <v>41170</v>
      </c>
      <c r="B3565">
        <v>3.98</v>
      </c>
    </row>
    <row r="3566" spans="1:2" x14ac:dyDescent="0.25">
      <c r="A3566" s="1">
        <v>41171</v>
      </c>
      <c r="B3566">
        <v>3.97</v>
      </c>
    </row>
    <row r="3567" spans="1:2" x14ac:dyDescent="0.25">
      <c r="A3567" s="1">
        <v>41172</v>
      </c>
      <c r="B3567">
        <v>3.98</v>
      </c>
    </row>
    <row r="3568" spans="1:2" x14ac:dyDescent="0.25">
      <c r="A3568" s="1">
        <v>41173</v>
      </c>
      <c r="B3568">
        <v>4</v>
      </c>
    </row>
    <row r="3569" spans="1:2" x14ac:dyDescent="0.25">
      <c r="A3569" s="1">
        <v>41176</v>
      </c>
      <c r="B3569">
        <v>4</v>
      </c>
    </row>
    <row r="3570" spans="1:2" x14ac:dyDescent="0.25">
      <c r="A3570" s="1">
        <v>41177</v>
      </c>
      <c r="B3570">
        <v>4</v>
      </c>
    </row>
    <row r="3571" spans="1:2" x14ac:dyDescent="0.25">
      <c r="A3571" s="1">
        <v>41178</v>
      </c>
      <c r="B3571">
        <v>4.05</v>
      </c>
    </row>
    <row r="3572" spans="1:2" x14ac:dyDescent="0.25">
      <c r="A3572" s="1">
        <v>41179</v>
      </c>
      <c r="B3572">
        <v>4.03</v>
      </c>
    </row>
    <row r="3573" spans="1:2" x14ac:dyDescent="0.25">
      <c r="A3573" s="1">
        <v>41180</v>
      </c>
      <c r="B3573">
        <v>4.04</v>
      </c>
    </row>
    <row r="3574" spans="1:2" x14ac:dyDescent="0.25">
      <c r="A3574" s="1">
        <v>41183</v>
      </c>
      <c r="B3574">
        <v>4.03</v>
      </c>
    </row>
    <row r="3575" spans="1:2" x14ac:dyDescent="0.25">
      <c r="A3575" s="1">
        <v>41184</v>
      </c>
      <c r="B3575">
        <v>4.04</v>
      </c>
    </row>
    <row r="3576" spans="1:2" x14ac:dyDescent="0.25">
      <c r="A3576" s="1">
        <v>41185</v>
      </c>
      <c r="B3576">
        <v>4.03</v>
      </c>
    </row>
    <row r="3577" spans="1:2" x14ac:dyDescent="0.25">
      <c r="A3577" s="1">
        <v>41186</v>
      </c>
      <c r="B3577">
        <v>4.04</v>
      </c>
    </row>
    <row r="3578" spans="1:2" x14ac:dyDescent="0.25">
      <c r="A3578" s="1">
        <v>41187</v>
      </c>
      <c r="B3578">
        <v>4.04</v>
      </c>
    </row>
    <row r="3579" spans="1:2" x14ac:dyDescent="0.25">
      <c r="A3579" s="1">
        <v>41191</v>
      </c>
      <c r="B3579">
        <v>4.04</v>
      </c>
    </row>
    <row r="3580" spans="1:2" x14ac:dyDescent="0.25">
      <c r="A3580" s="1">
        <v>41192</v>
      </c>
      <c r="B3580">
        <v>4.04</v>
      </c>
    </row>
    <row r="3581" spans="1:2" x14ac:dyDescent="0.25">
      <c r="A3581" s="1">
        <v>41193</v>
      </c>
      <c r="B3581">
        <v>4.05</v>
      </c>
    </row>
    <row r="3582" spans="1:2" x14ac:dyDescent="0.25">
      <c r="A3582" s="1">
        <v>41194</v>
      </c>
      <c r="B3582">
        <v>4.04</v>
      </c>
    </row>
    <row r="3583" spans="1:2" x14ac:dyDescent="0.25">
      <c r="A3583" s="1">
        <v>41197</v>
      </c>
      <c r="B3583">
        <v>4.05</v>
      </c>
    </row>
    <row r="3584" spans="1:2" x14ac:dyDescent="0.25">
      <c r="A3584" s="1">
        <v>41198</v>
      </c>
      <c r="B3584">
        <v>4.05</v>
      </c>
    </row>
    <row r="3585" spans="1:2" x14ac:dyDescent="0.25">
      <c r="A3585" s="1">
        <v>41199</v>
      </c>
      <c r="B3585">
        <v>4.0599999999999996</v>
      </c>
    </row>
    <row r="3586" spans="1:2" x14ac:dyDescent="0.25">
      <c r="A3586" s="1">
        <v>41200</v>
      </c>
      <c r="B3586">
        <v>4.05</v>
      </c>
    </row>
    <row r="3587" spans="1:2" x14ac:dyDescent="0.25">
      <c r="A3587" s="1">
        <v>41201</v>
      </c>
      <c r="B3587">
        <v>4.0599999999999996</v>
      </c>
    </row>
    <row r="3588" spans="1:2" x14ac:dyDescent="0.25">
      <c r="A3588" s="1">
        <v>41204</v>
      </c>
      <c r="B3588">
        <v>4.0599999999999996</v>
      </c>
    </row>
    <row r="3589" spans="1:2" x14ac:dyDescent="0.25">
      <c r="A3589" s="1">
        <v>41205</v>
      </c>
      <c r="B3589">
        <v>4.09</v>
      </c>
    </row>
    <row r="3590" spans="1:2" x14ac:dyDescent="0.25">
      <c r="A3590" s="1">
        <v>41206</v>
      </c>
      <c r="B3590">
        <v>4.09</v>
      </c>
    </row>
    <row r="3591" spans="1:2" x14ac:dyDescent="0.25">
      <c r="A3591" s="1">
        <v>41207</v>
      </c>
      <c r="B3591">
        <v>4.0999999999999996</v>
      </c>
    </row>
    <row r="3592" spans="1:2" x14ac:dyDescent="0.25">
      <c r="A3592" s="1">
        <v>41208</v>
      </c>
      <c r="B3592">
        <v>4.0999999999999996</v>
      </c>
    </row>
    <row r="3593" spans="1:2" x14ac:dyDescent="0.25">
      <c r="A3593" s="1">
        <v>41211</v>
      </c>
      <c r="B3593">
        <v>4.1100000000000003</v>
      </c>
    </row>
    <row r="3594" spans="1:2" x14ac:dyDescent="0.25">
      <c r="A3594" s="1">
        <v>41213</v>
      </c>
      <c r="B3594">
        <v>4.1100000000000003</v>
      </c>
    </row>
    <row r="3595" spans="1:2" x14ac:dyDescent="0.25">
      <c r="A3595" s="1">
        <v>41214</v>
      </c>
      <c r="B3595">
        <v>4.1100000000000003</v>
      </c>
    </row>
    <row r="3596" spans="1:2" x14ac:dyDescent="0.25">
      <c r="A3596" s="1">
        <v>41215</v>
      </c>
      <c r="B3596">
        <v>4.12</v>
      </c>
    </row>
    <row r="3597" spans="1:2" x14ac:dyDescent="0.25">
      <c r="A3597" s="1">
        <v>41218</v>
      </c>
      <c r="B3597">
        <v>4.1100000000000003</v>
      </c>
    </row>
    <row r="3598" spans="1:2" x14ac:dyDescent="0.25">
      <c r="A3598" s="1">
        <v>41219</v>
      </c>
      <c r="B3598">
        <v>4.12</v>
      </c>
    </row>
    <row r="3599" spans="1:2" x14ac:dyDescent="0.25">
      <c r="A3599" s="1">
        <v>41220</v>
      </c>
      <c r="B3599">
        <v>4.1500000000000004</v>
      </c>
    </row>
    <row r="3600" spans="1:2" x14ac:dyDescent="0.25">
      <c r="A3600" s="1">
        <v>41221</v>
      </c>
      <c r="B3600">
        <v>4.1500000000000004</v>
      </c>
    </row>
    <row r="3601" spans="1:2" x14ac:dyDescent="0.25">
      <c r="A3601" s="1">
        <v>41222</v>
      </c>
      <c r="B3601">
        <v>4.18</v>
      </c>
    </row>
    <row r="3602" spans="1:2" x14ac:dyDescent="0.25">
      <c r="A3602" s="1">
        <v>41226</v>
      </c>
      <c r="B3602">
        <v>4.18</v>
      </c>
    </row>
    <row r="3603" spans="1:2" x14ac:dyDescent="0.25">
      <c r="A3603" s="1">
        <v>41227</v>
      </c>
      <c r="B3603">
        <v>4.2</v>
      </c>
    </row>
    <row r="3604" spans="1:2" x14ac:dyDescent="0.25">
      <c r="A3604" s="1">
        <v>41228</v>
      </c>
      <c r="B3604">
        <v>4.2300000000000004</v>
      </c>
    </row>
    <row r="3605" spans="1:2" x14ac:dyDescent="0.25">
      <c r="A3605" s="1">
        <v>41229</v>
      </c>
      <c r="B3605">
        <v>4.24</v>
      </c>
    </row>
    <row r="3606" spans="1:2" x14ac:dyDescent="0.25">
      <c r="A3606" s="1">
        <v>41232</v>
      </c>
      <c r="B3606">
        <v>4.22</v>
      </c>
    </row>
    <row r="3607" spans="1:2" x14ac:dyDescent="0.25">
      <c r="A3607" s="1">
        <v>41233</v>
      </c>
      <c r="B3607">
        <v>4.22</v>
      </c>
    </row>
    <row r="3608" spans="1:2" x14ac:dyDescent="0.25">
      <c r="A3608" s="1">
        <v>41234</v>
      </c>
      <c r="B3608">
        <v>4.22</v>
      </c>
    </row>
    <row r="3609" spans="1:2" x14ac:dyDescent="0.25">
      <c r="A3609" s="1">
        <v>41236</v>
      </c>
      <c r="B3609">
        <v>4.21</v>
      </c>
    </row>
    <row r="3610" spans="1:2" x14ac:dyDescent="0.25">
      <c r="A3610" s="1">
        <v>41239</v>
      </c>
      <c r="B3610">
        <v>4.1900000000000004</v>
      </c>
    </row>
    <row r="3611" spans="1:2" x14ac:dyDescent="0.25">
      <c r="A3611" s="1">
        <v>41240</v>
      </c>
      <c r="B3611">
        <v>4.17</v>
      </c>
    </row>
    <row r="3612" spans="1:2" x14ac:dyDescent="0.25">
      <c r="A3612" s="1">
        <v>41241</v>
      </c>
      <c r="B3612">
        <v>4.17</v>
      </c>
    </row>
    <row r="3613" spans="1:2" x14ac:dyDescent="0.25">
      <c r="A3613" s="1">
        <v>41242</v>
      </c>
      <c r="B3613">
        <v>4.1399999999999997</v>
      </c>
    </row>
    <row r="3614" spans="1:2" x14ac:dyDescent="0.25">
      <c r="A3614" s="1">
        <v>41243</v>
      </c>
      <c r="B3614">
        <v>4.1500000000000004</v>
      </c>
    </row>
    <row r="3615" spans="1:2" x14ac:dyDescent="0.25">
      <c r="A3615" s="1">
        <v>41246</v>
      </c>
      <c r="B3615">
        <v>4.1399999999999997</v>
      </c>
    </row>
    <row r="3616" spans="1:2" x14ac:dyDescent="0.25">
      <c r="A3616" s="1">
        <v>41247</v>
      </c>
      <c r="B3616">
        <v>4.1399999999999997</v>
      </c>
    </row>
    <row r="3617" spans="1:2" x14ac:dyDescent="0.25">
      <c r="A3617" s="1">
        <v>41248</v>
      </c>
      <c r="B3617">
        <v>4.12</v>
      </c>
    </row>
    <row r="3618" spans="1:2" x14ac:dyDescent="0.25">
      <c r="A3618" s="1">
        <v>41249</v>
      </c>
      <c r="B3618">
        <v>4.12</v>
      </c>
    </row>
    <row r="3619" spans="1:2" x14ac:dyDescent="0.25">
      <c r="A3619" s="1">
        <v>41250</v>
      </c>
      <c r="B3619">
        <v>4.12</v>
      </c>
    </row>
    <row r="3620" spans="1:2" x14ac:dyDescent="0.25">
      <c r="A3620" s="1">
        <v>41253</v>
      </c>
      <c r="B3620">
        <v>4.0999999999999996</v>
      </c>
    </row>
    <row r="3621" spans="1:2" x14ac:dyDescent="0.25">
      <c r="A3621" s="1">
        <v>41254</v>
      </c>
      <c r="B3621">
        <v>4.09</v>
      </c>
    </row>
    <row r="3622" spans="1:2" x14ac:dyDescent="0.25">
      <c r="A3622" s="1">
        <v>41255</v>
      </c>
      <c r="B3622">
        <v>4.0999999999999996</v>
      </c>
    </row>
    <row r="3623" spans="1:2" x14ac:dyDescent="0.25">
      <c r="A3623" s="1">
        <v>41256</v>
      </c>
      <c r="B3623">
        <v>4.1100000000000003</v>
      </c>
    </row>
    <row r="3624" spans="1:2" x14ac:dyDescent="0.25">
      <c r="A3624" s="1">
        <v>41257</v>
      </c>
      <c r="B3624">
        <v>4.13</v>
      </c>
    </row>
    <row r="3625" spans="1:2" x14ac:dyDescent="0.25">
      <c r="A3625" s="1">
        <v>41260</v>
      </c>
      <c r="B3625">
        <v>4.13</v>
      </c>
    </row>
    <row r="3626" spans="1:2" x14ac:dyDescent="0.25">
      <c r="A3626" s="1">
        <v>41261</v>
      </c>
      <c r="B3626">
        <v>4.13</v>
      </c>
    </row>
    <row r="3627" spans="1:2" x14ac:dyDescent="0.25">
      <c r="A3627" s="1">
        <v>41262</v>
      </c>
      <c r="B3627">
        <v>4.13</v>
      </c>
    </row>
    <row r="3628" spans="1:2" x14ac:dyDescent="0.25">
      <c r="A3628" s="1">
        <v>41263</v>
      </c>
      <c r="B3628">
        <v>4.1399999999999997</v>
      </c>
    </row>
    <row r="3629" spans="1:2" x14ac:dyDescent="0.25">
      <c r="A3629" s="1">
        <v>41264</v>
      </c>
      <c r="B3629">
        <v>4.1399999999999997</v>
      </c>
    </row>
    <row r="3630" spans="1:2" x14ac:dyDescent="0.25">
      <c r="A3630" s="1">
        <v>41267</v>
      </c>
      <c r="B3630">
        <v>4.13</v>
      </c>
    </row>
    <row r="3631" spans="1:2" x14ac:dyDescent="0.25">
      <c r="A3631" s="1">
        <v>41269</v>
      </c>
      <c r="B3631">
        <v>4.12</v>
      </c>
    </row>
    <row r="3632" spans="1:2" x14ac:dyDescent="0.25">
      <c r="A3632" s="1">
        <v>41270</v>
      </c>
      <c r="B3632">
        <v>4.1100000000000003</v>
      </c>
    </row>
    <row r="3633" spans="1:2" x14ac:dyDescent="0.25">
      <c r="A3633" s="1">
        <v>41271</v>
      </c>
      <c r="B3633">
        <v>4.12</v>
      </c>
    </row>
    <row r="3634" spans="1:2" x14ac:dyDescent="0.25">
      <c r="A3634" s="1">
        <v>41274</v>
      </c>
      <c r="B3634">
        <v>4.12</v>
      </c>
    </row>
    <row r="3635" spans="1:2" x14ac:dyDescent="0.25">
      <c r="A3635" s="1">
        <v>41276</v>
      </c>
      <c r="B3635">
        <v>4.0999999999999996</v>
      </c>
    </row>
    <row r="3636" spans="1:2" x14ac:dyDescent="0.25">
      <c r="A3636" s="1">
        <v>41277</v>
      </c>
      <c r="B3636">
        <v>4.08</v>
      </c>
    </row>
    <row r="3637" spans="1:2" x14ac:dyDescent="0.25">
      <c r="A3637" s="1">
        <v>41278</v>
      </c>
      <c r="B3637">
        <v>4.08</v>
      </c>
    </row>
    <row r="3638" spans="1:2" x14ac:dyDescent="0.25">
      <c r="A3638" s="1">
        <v>41281</v>
      </c>
      <c r="B3638">
        <v>4.07</v>
      </c>
    </row>
    <row r="3639" spans="1:2" x14ac:dyDescent="0.25">
      <c r="A3639" s="1">
        <v>41282</v>
      </c>
      <c r="B3639">
        <v>4.0599999999999996</v>
      </c>
    </row>
    <row r="3640" spans="1:2" x14ac:dyDescent="0.25">
      <c r="A3640" s="1">
        <v>41283</v>
      </c>
      <c r="B3640">
        <v>4.0599999999999996</v>
      </c>
    </row>
    <row r="3641" spans="1:2" x14ac:dyDescent="0.25">
      <c r="A3641" s="1">
        <v>41284</v>
      </c>
      <c r="B3641">
        <v>4.0599999999999996</v>
      </c>
    </row>
    <row r="3642" spans="1:2" x14ac:dyDescent="0.25">
      <c r="A3642" s="1">
        <v>41285</v>
      </c>
      <c r="B3642">
        <v>4.05</v>
      </c>
    </row>
    <row r="3643" spans="1:2" x14ac:dyDescent="0.25">
      <c r="A3643" s="1">
        <v>41288</v>
      </c>
      <c r="B3643">
        <v>4.05</v>
      </c>
    </row>
    <row r="3644" spans="1:2" x14ac:dyDescent="0.25">
      <c r="A3644" s="1">
        <v>41289</v>
      </c>
      <c r="B3644">
        <v>4.0599999999999996</v>
      </c>
    </row>
    <row r="3645" spans="1:2" x14ac:dyDescent="0.25">
      <c r="A3645" s="1">
        <v>41290</v>
      </c>
      <c r="B3645">
        <v>4.0599999999999996</v>
      </c>
    </row>
    <row r="3646" spans="1:2" x14ac:dyDescent="0.25">
      <c r="A3646" s="1">
        <v>41291</v>
      </c>
      <c r="B3646">
        <v>4.0599999999999996</v>
      </c>
    </row>
    <row r="3647" spans="1:2" x14ac:dyDescent="0.25">
      <c r="A3647" s="1">
        <v>41292</v>
      </c>
      <c r="B3647">
        <v>4.05</v>
      </c>
    </row>
    <row r="3648" spans="1:2" x14ac:dyDescent="0.25">
      <c r="A3648" s="1">
        <v>41296</v>
      </c>
      <c r="B3648">
        <v>4.04</v>
      </c>
    </row>
    <row r="3649" spans="1:2" x14ac:dyDescent="0.25">
      <c r="A3649" s="1">
        <v>41297</v>
      </c>
      <c r="B3649">
        <v>4.04</v>
      </c>
    </row>
    <row r="3650" spans="1:2" x14ac:dyDescent="0.25">
      <c r="A3650" s="1">
        <v>41298</v>
      </c>
      <c r="B3650">
        <v>4.03</v>
      </c>
    </row>
    <row r="3651" spans="1:2" x14ac:dyDescent="0.25">
      <c r="A3651" s="1">
        <v>41299</v>
      </c>
      <c r="B3651">
        <v>4.04</v>
      </c>
    </row>
    <row r="3652" spans="1:2" x14ac:dyDescent="0.25">
      <c r="A3652" s="1">
        <v>41302</v>
      </c>
      <c r="B3652">
        <v>4.03</v>
      </c>
    </row>
    <row r="3653" spans="1:2" x14ac:dyDescent="0.25">
      <c r="A3653" s="1">
        <v>41303</v>
      </c>
      <c r="B3653">
        <v>4.05</v>
      </c>
    </row>
    <row r="3654" spans="1:2" x14ac:dyDescent="0.25">
      <c r="A3654" s="1">
        <v>41304</v>
      </c>
      <c r="B3654">
        <v>4.09</v>
      </c>
    </row>
    <row r="3655" spans="1:2" x14ac:dyDescent="0.25">
      <c r="A3655" s="1">
        <v>41305</v>
      </c>
      <c r="B3655">
        <v>4.12</v>
      </c>
    </row>
    <row r="3656" spans="1:2" x14ac:dyDescent="0.25">
      <c r="A3656" s="1">
        <v>41306</v>
      </c>
      <c r="B3656">
        <v>4.13</v>
      </c>
    </row>
    <row r="3657" spans="1:2" x14ac:dyDescent="0.25">
      <c r="A3657" s="1">
        <v>41309</v>
      </c>
      <c r="B3657">
        <v>4.13</v>
      </c>
    </row>
    <row r="3658" spans="1:2" x14ac:dyDescent="0.25">
      <c r="A3658" s="1">
        <v>41310</v>
      </c>
      <c r="B3658">
        <v>4.1399999999999997</v>
      </c>
    </row>
    <row r="3659" spans="1:2" x14ac:dyDescent="0.25">
      <c r="A3659" s="1">
        <v>41311</v>
      </c>
      <c r="B3659">
        <v>4.1399999999999997</v>
      </c>
    </row>
    <row r="3660" spans="1:2" x14ac:dyDescent="0.25">
      <c r="A3660" s="1">
        <v>41312</v>
      </c>
      <c r="B3660">
        <v>4.1399999999999997</v>
      </c>
    </row>
    <row r="3661" spans="1:2" x14ac:dyDescent="0.25">
      <c r="A3661" s="1">
        <v>41313</v>
      </c>
      <c r="B3661">
        <v>4.1500000000000004</v>
      </c>
    </row>
    <row r="3662" spans="1:2" x14ac:dyDescent="0.25">
      <c r="A3662" s="1">
        <v>41316</v>
      </c>
      <c r="B3662">
        <v>4.13</v>
      </c>
    </row>
    <row r="3663" spans="1:2" x14ac:dyDescent="0.25">
      <c r="A3663" s="1">
        <v>41317</v>
      </c>
      <c r="B3663">
        <v>4.1399999999999997</v>
      </c>
    </row>
    <row r="3664" spans="1:2" x14ac:dyDescent="0.25">
      <c r="A3664" s="1">
        <v>41318</v>
      </c>
      <c r="B3664">
        <v>4.12</v>
      </c>
    </row>
    <row r="3665" spans="1:2" x14ac:dyDescent="0.25">
      <c r="A3665" s="1">
        <v>41319</v>
      </c>
      <c r="B3665">
        <v>4.1500000000000004</v>
      </c>
    </row>
    <row r="3666" spans="1:2" x14ac:dyDescent="0.25">
      <c r="A3666" s="1">
        <v>41320</v>
      </c>
      <c r="B3666">
        <v>4.12</v>
      </c>
    </row>
    <row r="3667" spans="1:2" x14ac:dyDescent="0.25">
      <c r="A3667" s="1">
        <v>41324</v>
      </c>
      <c r="B3667">
        <v>4.1100000000000003</v>
      </c>
    </row>
    <row r="3668" spans="1:2" x14ac:dyDescent="0.25">
      <c r="A3668" s="1">
        <v>41325</v>
      </c>
      <c r="B3668">
        <v>4.0999999999999996</v>
      </c>
    </row>
    <row r="3669" spans="1:2" x14ac:dyDescent="0.25">
      <c r="A3669" s="1">
        <v>41326</v>
      </c>
      <c r="B3669">
        <v>4.1100000000000003</v>
      </c>
    </row>
    <row r="3670" spans="1:2" x14ac:dyDescent="0.25">
      <c r="A3670" s="1">
        <v>41327</v>
      </c>
      <c r="B3670">
        <v>4.1100000000000003</v>
      </c>
    </row>
    <row r="3671" spans="1:2" x14ac:dyDescent="0.25">
      <c r="A3671" s="1">
        <v>41330</v>
      </c>
      <c r="B3671">
        <v>4.09</v>
      </c>
    </row>
    <row r="3672" spans="1:2" x14ac:dyDescent="0.25">
      <c r="A3672" s="1">
        <v>41331</v>
      </c>
      <c r="B3672">
        <v>4.08</v>
      </c>
    </row>
    <row r="3673" spans="1:2" x14ac:dyDescent="0.25">
      <c r="A3673" s="1">
        <v>41332</v>
      </c>
      <c r="B3673">
        <v>4.08</v>
      </c>
    </row>
    <row r="3674" spans="1:2" x14ac:dyDescent="0.25">
      <c r="A3674" s="1">
        <v>41333</v>
      </c>
      <c r="B3674">
        <v>4.0599999999999996</v>
      </c>
    </row>
    <row r="3675" spans="1:2" x14ac:dyDescent="0.25">
      <c r="A3675" s="1">
        <v>41334</v>
      </c>
      <c r="B3675">
        <v>4.09</v>
      </c>
    </row>
    <row r="3676" spans="1:2" x14ac:dyDescent="0.25">
      <c r="A3676" s="1">
        <v>41337</v>
      </c>
      <c r="B3676">
        <v>4.0999999999999996</v>
      </c>
    </row>
    <row r="3677" spans="1:2" x14ac:dyDescent="0.25">
      <c r="A3677" s="1">
        <v>41338</v>
      </c>
      <c r="B3677">
        <v>4.08</v>
      </c>
    </row>
    <row r="3678" spans="1:2" x14ac:dyDescent="0.25">
      <c r="A3678" s="1">
        <v>41339</v>
      </c>
      <c r="B3678">
        <v>4.08</v>
      </c>
    </row>
    <row r="3679" spans="1:2" x14ac:dyDescent="0.25">
      <c r="A3679" s="1">
        <v>41340</v>
      </c>
      <c r="B3679">
        <v>4.08</v>
      </c>
    </row>
    <row r="3680" spans="1:2" x14ac:dyDescent="0.25">
      <c r="A3680" s="1">
        <v>41341</v>
      </c>
      <c r="B3680">
        <v>4.0999999999999996</v>
      </c>
    </row>
    <row r="3681" spans="1:2" x14ac:dyDescent="0.25">
      <c r="A3681" s="1">
        <v>41344</v>
      </c>
      <c r="B3681">
        <v>4.08</v>
      </c>
    </row>
    <row r="3682" spans="1:2" x14ac:dyDescent="0.25">
      <c r="A3682" s="1">
        <v>41345</v>
      </c>
      <c r="B3682">
        <v>4.09</v>
      </c>
    </row>
    <row r="3683" spans="1:2" x14ac:dyDescent="0.25">
      <c r="A3683" s="1">
        <v>41346</v>
      </c>
      <c r="B3683">
        <v>4.09</v>
      </c>
    </row>
    <row r="3684" spans="1:2" x14ac:dyDescent="0.25">
      <c r="A3684" s="1">
        <v>41347</v>
      </c>
      <c r="B3684">
        <v>4.09</v>
      </c>
    </row>
    <row r="3685" spans="1:2" x14ac:dyDescent="0.25">
      <c r="A3685" s="1">
        <v>41348</v>
      </c>
      <c r="B3685">
        <v>4.08</v>
      </c>
    </row>
    <row r="3686" spans="1:2" x14ac:dyDescent="0.25">
      <c r="A3686" s="1">
        <v>41351</v>
      </c>
      <c r="B3686">
        <v>4.07</v>
      </c>
    </row>
    <row r="3687" spans="1:2" x14ac:dyDescent="0.25">
      <c r="A3687" s="1">
        <v>41352</v>
      </c>
      <c r="B3687">
        <v>4.07</v>
      </c>
    </row>
    <row r="3688" spans="1:2" x14ac:dyDescent="0.25">
      <c r="A3688" s="1">
        <v>41353</v>
      </c>
      <c r="B3688">
        <v>4.07</v>
      </c>
    </row>
    <row r="3689" spans="1:2" x14ac:dyDescent="0.25">
      <c r="A3689" s="1">
        <v>41354</v>
      </c>
      <c r="B3689">
        <v>4.07</v>
      </c>
    </row>
    <row r="3690" spans="1:2" x14ac:dyDescent="0.25">
      <c r="A3690" s="1">
        <v>41355</v>
      </c>
      <c r="B3690">
        <v>4.07</v>
      </c>
    </row>
    <row r="3691" spans="1:2" x14ac:dyDescent="0.25">
      <c r="A3691" s="1">
        <v>41358</v>
      </c>
      <c r="B3691">
        <v>4.07</v>
      </c>
    </row>
    <row r="3692" spans="1:2" x14ac:dyDescent="0.25">
      <c r="A3692" s="1">
        <v>41359</v>
      </c>
      <c r="B3692">
        <v>4.0599999999999996</v>
      </c>
    </row>
    <row r="3693" spans="1:2" x14ac:dyDescent="0.25">
      <c r="A3693" s="1">
        <v>41360</v>
      </c>
      <c r="B3693">
        <v>4.0599999999999996</v>
      </c>
    </row>
    <row r="3694" spans="1:2" x14ac:dyDescent="0.25">
      <c r="A3694" s="1">
        <v>41361</v>
      </c>
      <c r="B3694">
        <v>4.04</v>
      </c>
    </row>
    <row r="3695" spans="1:2" x14ac:dyDescent="0.25">
      <c r="A3695" s="1">
        <v>41362</v>
      </c>
      <c r="B3695">
        <v>4.04</v>
      </c>
    </row>
    <row r="3696" spans="1:2" x14ac:dyDescent="0.25">
      <c r="A3696" s="1">
        <v>41365</v>
      </c>
      <c r="B3696">
        <v>4.05</v>
      </c>
    </row>
    <row r="3697" spans="1:2" x14ac:dyDescent="0.25">
      <c r="A3697" s="1">
        <v>41366</v>
      </c>
      <c r="B3697">
        <v>4.04</v>
      </c>
    </row>
    <row r="3698" spans="1:2" x14ac:dyDescent="0.25">
      <c r="A3698" s="1">
        <v>41367</v>
      </c>
      <c r="B3698">
        <v>4.04</v>
      </c>
    </row>
    <row r="3699" spans="1:2" x14ac:dyDescent="0.25">
      <c r="A3699" s="1">
        <v>41368</v>
      </c>
      <c r="B3699">
        <v>4.03</v>
      </c>
    </row>
    <row r="3700" spans="1:2" x14ac:dyDescent="0.25">
      <c r="A3700" s="1">
        <v>41369</v>
      </c>
      <c r="B3700">
        <v>4.0199999999999996</v>
      </c>
    </row>
    <row r="3701" spans="1:2" x14ac:dyDescent="0.25">
      <c r="A3701" s="1">
        <v>41372</v>
      </c>
      <c r="B3701">
        <v>4.0199999999999996</v>
      </c>
    </row>
    <row r="3702" spans="1:2" x14ac:dyDescent="0.25">
      <c r="A3702" s="1">
        <v>41373</v>
      </c>
      <c r="B3702">
        <v>4.01</v>
      </c>
    </row>
    <row r="3703" spans="1:2" x14ac:dyDescent="0.25">
      <c r="A3703" s="1">
        <v>41374</v>
      </c>
      <c r="B3703">
        <v>4.01</v>
      </c>
    </row>
    <row r="3704" spans="1:2" x14ac:dyDescent="0.25">
      <c r="A3704" s="1">
        <v>41375</v>
      </c>
      <c r="B3704">
        <v>4</v>
      </c>
    </row>
    <row r="3705" spans="1:2" x14ac:dyDescent="0.25">
      <c r="A3705" s="1">
        <v>41376</v>
      </c>
      <c r="B3705">
        <v>3.98</v>
      </c>
    </row>
    <row r="3706" spans="1:2" x14ac:dyDescent="0.25">
      <c r="A3706" s="1">
        <v>41379</v>
      </c>
      <c r="B3706">
        <v>4</v>
      </c>
    </row>
    <row r="3707" spans="1:2" x14ac:dyDescent="0.25">
      <c r="A3707" s="1">
        <v>41380</v>
      </c>
      <c r="B3707">
        <v>4</v>
      </c>
    </row>
    <row r="3708" spans="1:2" x14ac:dyDescent="0.25">
      <c r="A3708" s="1">
        <v>41381</v>
      </c>
      <c r="B3708">
        <v>3.99</v>
      </c>
    </row>
    <row r="3709" spans="1:2" x14ac:dyDescent="0.25">
      <c r="A3709" s="1">
        <v>41382</v>
      </c>
      <c r="B3709">
        <v>3.99</v>
      </c>
    </row>
    <row r="3710" spans="1:2" x14ac:dyDescent="0.25">
      <c r="A3710" s="1">
        <v>41383</v>
      </c>
      <c r="B3710">
        <v>3.99</v>
      </c>
    </row>
    <row r="3711" spans="1:2" x14ac:dyDescent="0.25">
      <c r="A3711" s="1">
        <v>41386</v>
      </c>
      <c r="B3711">
        <v>3.99</v>
      </c>
    </row>
    <row r="3712" spans="1:2" x14ac:dyDescent="0.25">
      <c r="A3712" s="1">
        <v>41387</v>
      </c>
      <c r="B3712">
        <v>3.98</v>
      </c>
    </row>
    <row r="3713" spans="1:2" x14ac:dyDescent="0.25">
      <c r="A3713" s="1">
        <v>41388</v>
      </c>
      <c r="B3713">
        <v>3.94</v>
      </c>
    </row>
    <row r="3714" spans="1:2" x14ac:dyDescent="0.25">
      <c r="A3714" s="1">
        <v>41389</v>
      </c>
      <c r="B3714">
        <v>3.93</v>
      </c>
    </row>
    <row r="3715" spans="1:2" x14ac:dyDescent="0.25">
      <c r="A3715" s="1">
        <v>41390</v>
      </c>
      <c r="B3715">
        <v>3.91</v>
      </c>
    </row>
    <row r="3716" spans="1:2" x14ac:dyDescent="0.25">
      <c r="A3716" s="1">
        <v>41393</v>
      </c>
      <c r="B3716">
        <v>3.9</v>
      </c>
    </row>
    <row r="3717" spans="1:2" x14ac:dyDescent="0.25">
      <c r="A3717" s="1">
        <v>41394</v>
      </c>
      <c r="B3717">
        <v>3.9</v>
      </c>
    </row>
    <row r="3718" spans="1:2" x14ac:dyDescent="0.25">
      <c r="A3718" s="1">
        <v>41395</v>
      </c>
      <c r="B3718">
        <v>3.88</v>
      </c>
    </row>
    <row r="3719" spans="1:2" x14ac:dyDescent="0.25">
      <c r="A3719" s="1">
        <v>41396</v>
      </c>
      <c r="B3719">
        <v>3.87</v>
      </c>
    </row>
    <row r="3720" spans="1:2" x14ac:dyDescent="0.25">
      <c r="A3720" s="1">
        <v>41397</v>
      </c>
      <c r="B3720">
        <v>3.87</v>
      </c>
    </row>
    <row r="3721" spans="1:2" x14ac:dyDescent="0.25">
      <c r="A3721" s="1">
        <v>41400</v>
      </c>
      <c r="B3721">
        <v>3.88</v>
      </c>
    </row>
    <row r="3722" spans="1:2" x14ac:dyDescent="0.25">
      <c r="A3722" s="1">
        <v>41401</v>
      </c>
      <c r="B3722">
        <v>3.86</v>
      </c>
    </row>
    <row r="3723" spans="1:2" x14ac:dyDescent="0.25">
      <c r="A3723" s="1">
        <v>41402</v>
      </c>
      <c r="B3723">
        <v>3.86</v>
      </c>
    </row>
    <row r="3724" spans="1:2" x14ac:dyDescent="0.25">
      <c r="A3724" s="1">
        <v>41403</v>
      </c>
      <c r="B3724">
        <v>3.86</v>
      </c>
    </row>
    <row r="3725" spans="1:2" x14ac:dyDescent="0.25">
      <c r="A3725" s="1">
        <v>41404</v>
      </c>
      <c r="B3725">
        <v>3.88</v>
      </c>
    </row>
    <row r="3726" spans="1:2" x14ac:dyDescent="0.25">
      <c r="A3726" s="1">
        <v>41407</v>
      </c>
      <c r="B3726">
        <v>3.92</v>
      </c>
    </row>
    <row r="3727" spans="1:2" x14ac:dyDescent="0.25">
      <c r="A3727" s="1">
        <v>41408</v>
      </c>
      <c r="B3727">
        <v>3.97</v>
      </c>
    </row>
    <row r="3728" spans="1:2" x14ac:dyDescent="0.25">
      <c r="A3728" s="1">
        <v>41409</v>
      </c>
      <c r="B3728">
        <v>3.96</v>
      </c>
    </row>
    <row r="3729" spans="1:2" x14ac:dyDescent="0.25">
      <c r="A3729" s="1">
        <v>41410</v>
      </c>
      <c r="B3729">
        <v>3.95</v>
      </c>
    </row>
    <row r="3730" spans="1:2" x14ac:dyDescent="0.25">
      <c r="A3730" s="1">
        <v>41411</v>
      </c>
      <c r="B3730">
        <v>3.96</v>
      </c>
    </row>
    <row r="3731" spans="1:2" x14ac:dyDescent="0.25">
      <c r="A3731" s="1">
        <v>41414</v>
      </c>
      <c r="B3731">
        <v>3.95</v>
      </c>
    </row>
    <row r="3732" spans="1:2" x14ac:dyDescent="0.25">
      <c r="A3732" s="1">
        <v>41415</v>
      </c>
      <c r="B3732">
        <v>3.95</v>
      </c>
    </row>
    <row r="3733" spans="1:2" x14ac:dyDescent="0.25">
      <c r="A3733" s="1">
        <v>41416</v>
      </c>
      <c r="B3733">
        <v>3.99</v>
      </c>
    </row>
    <row r="3734" spans="1:2" x14ac:dyDescent="0.25">
      <c r="A3734" s="1">
        <v>41417</v>
      </c>
      <c r="B3734">
        <v>4.04</v>
      </c>
    </row>
    <row r="3735" spans="1:2" x14ac:dyDescent="0.25">
      <c r="A3735" s="1">
        <v>41418</v>
      </c>
      <c r="B3735">
        <v>4.04</v>
      </c>
    </row>
    <row r="3736" spans="1:2" x14ac:dyDescent="0.25">
      <c r="A3736" s="1">
        <v>41422</v>
      </c>
      <c r="B3736">
        <v>4.0599999999999996</v>
      </c>
    </row>
    <row r="3737" spans="1:2" x14ac:dyDescent="0.25">
      <c r="A3737" s="1">
        <v>41423</v>
      </c>
      <c r="B3737">
        <v>4.1100000000000003</v>
      </c>
    </row>
    <row r="3738" spans="1:2" x14ac:dyDescent="0.25">
      <c r="A3738" s="1">
        <v>41424</v>
      </c>
      <c r="B3738">
        <v>4.1100000000000003</v>
      </c>
    </row>
    <row r="3739" spans="1:2" x14ac:dyDescent="0.25">
      <c r="A3739" s="1">
        <v>41425</v>
      </c>
      <c r="B3739">
        <v>4.1399999999999997</v>
      </c>
    </row>
    <row r="3740" spans="1:2" x14ac:dyDescent="0.25">
      <c r="A3740" s="1">
        <v>41428</v>
      </c>
      <c r="B3740">
        <v>4.18</v>
      </c>
    </row>
    <row r="3741" spans="1:2" x14ac:dyDescent="0.25">
      <c r="A3741" s="1">
        <v>41429</v>
      </c>
      <c r="B3741">
        <v>4.2</v>
      </c>
    </row>
    <row r="3742" spans="1:2" x14ac:dyDescent="0.25">
      <c r="A3742" s="1">
        <v>41430</v>
      </c>
      <c r="B3742">
        <v>4.25</v>
      </c>
    </row>
    <row r="3743" spans="1:2" x14ac:dyDescent="0.25">
      <c r="A3743" s="1">
        <v>41431</v>
      </c>
      <c r="B3743">
        <v>4.26</v>
      </c>
    </row>
    <row r="3744" spans="1:2" x14ac:dyDescent="0.25">
      <c r="A3744" s="1">
        <v>41432</v>
      </c>
      <c r="B3744">
        <v>4.2300000000000004</v>
      </c>
    </row>
    <row r="3745" spans="1:2" x14ac:dyDescent="0.25">
      <c r="A3745" s="1">
        <v>41435</v>
      </c>
      <c r="B3745">
        <v>4.2300000000000004</v>
      </c>
    </row>
    <row r="3746" spans="1:2" x14ac:dyDescent="0.25">
      <c r="A3746" s="1">
        <v>41436</v>
      </c>
      <c r="B3746">
        <v>4.29</v>
      </c>
    </row>
    <row r="3747" spans="1:2" x14ac:dyDescent="0.25">
      <c r="A3747" s="1">
        <v>41437</v>
      </c>
      <c r="B3747">
        <v>4.28</v>
      </c>
    </row>
    <row r="3748" spans="1:2" x14ac:dyDescent="0.25">
      <c r="A3748" s="1">
        <v>41438</v>
      </c>
      <c r="B3748">
        <v>4.29</v>
      </c>
    </row>
    <row r="3749" spans="1:2" x14ac:dyDescent="0.25">
      <c r="A3749" s="1">
        <v>41439</v>
      </c>
      <c r="B3749">
        <v>4.2699999999999996</v>
      </c>
    </row>
    <row r="3750" spans="1:2" x14ac:dyDescent="0.25">
      <c r="A3750" s="1">
        <v>41442</v>
      </c>
      <c r="B3750">
        <v>4.26</v>
      </c>
    </row>
    <row r="3751" spans="1:2" x14ac:dyDescent="0.25">
      <c r="A3751" s="1">
        <v>41443</v>
      </c>
      <c r="B3751">
        <v>4.2699999999999996</v>
      </c>
    </row>
    <row r="3752" spans="1:2" x14ac:dyDescent="0.25">
      <c r="A3752" s="1">
        <v>41444</v>
      </c>
      <c r="B3752">
        <v>4.28</v>
      </c>
    </row>
    <row r="3753" spans="1:2" x14ac:dyDescent="0.25">
      <c r="A3753" s="1">
        <v>41445</v>
      </c>
      <c r="B3753">
        <v>4.41</v>
      </c>
    </row>
    <row r="3754" spans="1:2" x14ac:dyDescent="0.25">
      <c r="A3754" s="1">
        <v>41446</v>
      </c>
      <c r="B3754">
        <v>4.42</v>
      </c>
    </row>
    <row r="3755" spans="1:2" x14ac:dyDescent="0.25">
      <c r="A3755" s="1">
        <v>41449</v>
      </c>
      <c r="B3755">
        <v>4.49</v>
      </c>
    </row>
    <row r="3756" spans="1:2" x14ac:dyDescent="0.25">
      <c r="A3756" s="1">
        <v>41450</v>
      </c>
      <c r="B3756">
        <v>4.5</v>
      </c>
    </row>
    <row r="3757" spans="1:2" x14ac:dyDescent="0.25">
      <c r="A3757" s="1">
        <v>41451</v>
      </c>
      <c r="B3757">
        <v>4.47</v>
      </c>
    </row>
    <row r="3758" spans="1:2" x14ac:dyDescent="0.25">
      <c r="A3758" s="1">
        <v>41452</v>
      </c>
      <c r="B3758">
        <v>4.43</v>
      </c>
    </row>
    <row r="3759" spans="1:2" x14ac:dyDescent="0.25">
      <c r="A3759" s="1">
        <v>41453</v>
      </c>
      <c r="B3759">
        <v>4.41</v>
      </c>
    </row>
    <row r="3760" spans="1:2" x14ac:dyDescent="0.25">
      <c r="A3760" s="1">
        <v>41456</v>
      </c>
      <c r="B3760">
        <v>4.4000000000000004</v>
      </c>
    </row>
    <row r="3761" spans="1:2" x14ac:dyDescent="0.25">
      <c r="A3761" s="1">
        <v>41457</v>
      </c>
      <c r="B3761">
        <v>4.3899999999999997</v>
      </c>
    </row>
    <row r="3762" spans="1:2" x14ac:dyDescent="0.25">
      <c r="A3762" s="1">
        <v>41458</v>
      </c>
      <c r="B3762">
        <v>4.3899999999999997</v>
      </c>
    </row>
    <row r="3763" spans="1:2" x14ac:dyDescent="0.25">
      <c r="A3763" s="1">
        <v>41460</v>
      </c>
      <c r="B3763">
        <v>4.43</v>
      </c>
    </row>
    <row r="3764" spans="1:2" x14ac:dyDescent="0.25">
      <c r="A3764" s="1">
        <v>41463</v>
      </c>
      <c r="B3764">
        <v>4.42</v>
      </c>
    </row>
    <row r="3765" spans="1:2" x14ac:dyDescent="0.25">
      <c r="A3765" s="1">
        <v>41464</v>
      </c>
      <c r="B3765">
        <v>4.3899999999999997</v>
      </c>
    </row>
    <row r="3766" spans="1:2" x14ac:dyDescent="0.25">
      <c r="A3766" s="1">
        <v>41465</v>
      </c>
      <c r="B3766">
        <v>4.38</v>
      </c>
    </row>
    <row r="3767" spans="1:2" x14ac:dyDescent="0.25">
      <c r="A3767" s="1">
        <v>41466</v>
      </c>
      <c r="B3767">
        <v>4.3099999999999996</v>
      </c>
    </row>
    <row r="3768" spans="1:2" x14ac:dyDescent="0.25">
      <c r="A3768" s="1">
        <v>41467</v>
      </c>
      <c r="B3768">
        <v>4.28</v>
      </c>
    </row>
    <row r="3769" spans="1:2" x14ac:dyDescent="0.25">
      <c r="A3769" s="1">
        <v>41470</v>
      </c>
      <c r="B3769">
        <v>4.26</v>
      </c>
    </row>
    <row r="3770" spans="1:2" x14ac:dyDescent="0.25">
      <c r="A3770" s="1">
        <v>41471</v>
      </c>
      <c r="B3770">
        <v>4.24</v>
      </c>
    </row>
    <row r="3771" spans="1:2" x14ac:dyDescent="0.25">
      <c r="A3771" s="1">
        <v>41472</v>
      </c>
      <c r="B3771">
        <v>4.22</v>
      </c>
    </row>
    <row r="3772" spans="1:2" x14ac:dyDescent="0.25">
      <c r="A3772" s="1">
        <v>41473</v>
      </c>
      <c r="B3772">
        <v>4.2</v>
      </c>
    </row>
    <row r="3773" spans="1:2" x14ac:dyDescent="0.25">
      <c r="A3773" s="1">
        <v>41474</v>
      </c>
      <c r="B3773">
        <v>4.18</v>
      </c>
    </row>
    <row r="3774" spans="1:2" x14ac:dyDescent="0.25">
      <c r="A3774" s="1">
        <v>41477</v>
      </c>
      <c r="B3774">
        <v>4.17</v>
      </c>
    </row>
    <row r="3775" spans="1:2" x14ac:dyDescent="0.25">
      <c r="A3775" s="1">
        <v>41478</v>
      </c>
      <c r="B3775">
        <v>4.16</v>
      </c>
    </row>
    <row r="3776" spans="1:2" x14ac:dyDescent="0.25">
      <c r="A3776" s="1">
        <v>41479</v>
      </c>
      <c r="B3776">
        <v>4.2</v>
      </c>
    </row>
    <row r="3777" spans="1:2" x14ac:dyDescent="0.25">
      <c r="A3777" s="1">
        <v>41480</v>
      </c>
      <c r="B3777">
        <v>4.2300000000000004</v>
      </c>
    </row>
    <row r="3778" spans="1:2" x14ac:dyDescent="0.25">
      <c r="A3778" s="1">
        <v>41481</v>
      </c>
      <c r="B3778">
        <v>4.2300000000000004</v>
      </c>
    </row>
    <row r="3779" spans="1:2" x14ac:dyDescent="0.25">
      <c r="A3779" s="1">
        <v>41484</v>
      </c>
      <c r="B3779">
        <v>4.2300000000000004</v>
      </c>
    </row>
    <row r="3780" spans="1:2" x14ac:dyDescent="0.25">
      <c r="A3780" s="1">
        <v>41485</v>
      </c>
      <c r="B3780">
        <v>4.22</v>
      </c>
    </row>
    <row r="3781" spans="1:2" x14ac:dyDescent="0.25">
      <c r="A3781" s="1">
        <v>41486</v>
      </c>
      <c r="B3781">
        <v>4.25</v>
      </c>
    </row>
    <row r="3782" spans="1:2" x14ac:dyDescent="0.25">
      <c r="A3782" s="1">
        <v>41487</v>
      </c>
      <c r="B3782">
        <v>4.26</v>
      </c>
    </row>
    <row r="3783" spans="1:2" x14ac:dyDescent="0.25">
      <c r="A3783" s="1">
        <v>41488</v>
      </c>
      <c r="B3783">
        <v>4.25</v>
      </c>
    </row>
    <row r="3784" spans="1:2" x14ac:dyDescent="0.25">
      <c r="A3784" s="1">
        <v>41491</v>
      </c>
      <c r="B3784">
        <v>4.25</v>
      </c>
    </row>
    <row r="3785" spans="1:2" x14ac:dyDescent="0.25">
      <c r="A3785" s="1">
        <v>41492</v>
      </c>
      <c r="B3785">
        <v>4.25</v>
      </c>
    </row>
    <row r="3786" spans="1:2" x14ac:dyDescent="0.25">
      <c r="A3786" s="1">
        <v>41493</v>
      </c>
      <c r="B3786">
        <v>4.25</v>
      </c>
    </row>
    <row r="3787" spans="1:2" x14ac:dyDescent="0.25">
      <c r="A3787" s="1">
        <v>41494</v>
      </c>
      <c r="B3787">
        <v>4.24</v>
      </c>
    </row>
    <row r="3788" spans="1:2" x14ac:dyDescent="0.25">
      <c r="A3788" s="1">
        <v>41495</v>
      </c>
      <c r="B3788">
        <v>4.24</v>
      </c>
    </row>
    <row r="3789" spans="1:2" x14ac:dyDescent="0.25">
      <c r="A3789" s="1">
        <v>41498</v>
      </c>
      <c r="B3789">
        <v>4.2300000000000004</v>
      </c>
    </row>
    <row r="3790" spans="1:2" x14ac:dyDescent="0.25">
      <c r="A3790" s="1">
        <v>41499</v>
      </c>
      <c r="B3790">
        <v>4.25</v>
      </c>
    </row>
    <row r="3791" spans="1:2" x14ac:dyDescent="0.25">
      <c r="A3791" s="1">
        <v>41500</v>
      </c>
      <c r="B3791">
        <v>4.26</v>
      </c>
    </row>
    <row r="3792" spans="1:2" x14ac:dyDescent="0.25">
      <c r="A3792" s="1">
        <v>41501</v>
      </c>
      <c r="B3792">
        <v>4.28</v>
      </c>
    </row>
    <row r="3793" spans="1:2" x14ac:dyDescent="0.25">
      <c r="A3793" s="1">
        <v>41502</v>
      </c>
      <c r="B3793">
        <v>4.29</v>
      </c>
    </row>
    <row r="3794" spans="1:2" x14ac:dyDescent="0.25">
      <c r="A3794" s="1">
        <v>41505</v>
      </c>
      <c r="B3794">
        <v>4.3</v>
      </c>
    </row>
    <row r="3795" spans="1:2" x14ac:dyDescent="0.25">
      <c r="A3795" s="1">
        <v>41506</v>
      </c>
      <c r="B3795">
        <v>4.3099999999999996</v>
      </c>
    </row>
    <row r="3796" spans="1:2" x14ac:dyDescent="0.25">
      <c r="A3796" s="1">
        <v>41507</v>
      </c>
      <c r="B3796">
        <v>4.3099999999999996</v>
      </c>
    </row>
    <row r="3797" spans="1:2" x14ac:dyDescent="0.25">
      <c r="A3797" s="1">
        <v>41508</v>
      </c>
      <c r="B3797">
        <v>4.3099999999999996</v>
      </c>
    </row>
    <row r="3798" spans="1:2" x14ac:dyDescent="0.25">
      <c r="A3798" s="1">
        <v>41509</v>
      </c>
      <c r="B3798">
        <v>4.29</v>
      </c>
    </row>
    <row r="3799" spans="1:2" x14ac:dyDescent="0.25">
      <c r="A3799" s="1">
        <v>41512</v>
      </c>
      <c r="B3799">
        <v>4.28</v>
      </c>
    </row>
    <row r="3800" spans="1:2" x14ac:dyDescent="0.25">
      <c r="A3800" s="1">
        <v>41513</v>
      </c>
      <c r="B3800">
        <v>4.2699999999999996</v>
      </c>
    </row>
    <row r="3801" spans="1:2" x14ac:dyDescent="0.25">
      <c r="A3801" s="1">
        <v>41514</v>
      </c>
      <c r="B3801">
        <v>4.2699999999999996</v>
      </c>
    </row>
    <row r="3802" spans="1:2" x14ac:dyDescent="0.25">
      <c r="A3802" s="1">
        <v>41515</v>
      </c>
      <c r="B3802">
        <v>4.26</v>
      </c>
    </row>
    <row r="3803" spans="1:2" x14ac:dyDescent="0.25">
      <c r="A3803" s="1">
        <v>41516</v>
      </c>
      <c r="B3803">
        <v>4.25</v>
      </c>
    </row>
    <row r="3804" spans="1:2" x14ac:dyDescent="0.25">
      <c r="A3804" s="1">
        <v>41520</v>
      </c>
      <c r="B3804">
        <v>4.25</v>
      </c>
    </row>
    <row r="3805" spans="1:2" x14ac:dyDescent="0.25">
      <c r="A3805" s="1">
        <v>41521</v>
      </c>
      <c r="B3805">
        <v>4.26</v>
      </c>
    </row>
    <row r="3806" spans="1:2" x14ac:dyDescent="0.25">
      <c r="A3806" s="1">
        <v>41522</v>
      </c>
      <c r="B3806">
        <v>4.28</v>
      </c>
    </row>
    <row r="3807" spans="1:2" x14ac:dyDescent="0.25">
      <c r="A3807" s="1">
        <v>41523</v>
      </c>
      <c r="B3807">
        <v>4.28</v>
      </c>
    </row>
    <row r="3808" spans="1:2" x14ac:dyDescent="0.25">
      <c r="A3808" s="1">
        <v>41526</v>
      </c>
      <c r="B3808">
        <v>4.2699999999999996</v>
      </c>
    </row>
    <row r="3809" spans="1:2" x14ac:dyDescent="0.25">
      <c r="A3809" s="1">
        <v>41527</v>
      </c>
      <c r="B3809">
        <v>4.2699999999999996</v>
      </c>
    </row>
    <row r="3810" spans="1:2" x14ac:dyDescent="0.25">
      <c r="A3810" s="1">
        <v>41528</v>
      </c>
      <c r="B3810">
        <v>4.2699999999999996</v>
      </c>
    </row>
    <row r="3811" spans="1:2" x14ac:dyDescent="0.25">
      <c r="A3811" s="1">
        <v>41529</v>
      </c>
      <c r="B3811">
        <v>4.26</v>
      </c>
    </row>
    <row r="3812" spans="1:2" x14ac:dyDescent="0.25">
      <c r="A3812" s="1">
        <v>41530</v>
      </c>
      <c r="B3812">
        <v>4.26</v>
      </c>
    </row>
    <row r="3813" spans="1:2" x14ac:dyDescent="0.25">
      <c r="A3813" s="1">
        <v>41533</v>
      </c>
      <c r="B3813">
        <v>4.26</v>
      </c>
    </row>
    <row r="3814" spans="1:2" x14ac:dyDescent="0.25">
      <c r="A3814" s="1">
        <v>41534</v>
      </c>
      <c r="B3814">
        <v>4.26</v>
      </c>
    </row>
    <row r="3815" spans="1:2" x14ac:dyDescent="0.25">
      <c r="A3815" s="1">
        <v>41535</v>
      </c>
      <c r="B3815">
        <v>4.24</v>
      </c>
    </row>
    <row r="3816" spans="1:2" x14ac:dyDescent="0.25">
      <c r="A3816" s="1">
        <v>41536</v>
      </c>
      <c r="B3816">
        <v>4.22</v>
      </c>
    </row>
    <row r="3817" spans="1:2" x14ac:dyDescent="0.25">
      <c r="A3817" s="1">
        <v>41537</v>
      </c>
      <c r="B3817">
        <v>4.22</v>
      </c>
    </row>
    <row r="3818" spans="1:2" x14ac:dyDescent="0.25">
      <c r="A3818" s="1">
        <v>41540</v>
      </c>
      <c r="B3818">
        <v>4.2300000000000004</v>
      </c>
    </row>
    <row r="3819" spans="1:2" x14ac:dyDescent="0.25">
      <c r="A3819" s="1">
        <v>41541</v>
      </c>
      <c r="B3819">
        <v>4.22</v>
      </c>
    </row>
    <row r="3820" spans="1:2" x14ac:dyDescent="0.25">
      <c r="A3820" s="1">
        <v>41542</v>
      </c>
      <c r="B3820">
        <v>4.2300000000000004</v>
      </c>
    </row>
    <row r="3821" spans="1:2" x14ac:dyDescent="0.25">
      <c r="A3821" s="1">
        <v>41543</v>
      </c>
      <c r="B3821">
        <v>4.24</v>
      </c>
    </row>
    <row r="3822" spans="1:2" x14ac:dyDescent="0.25">
      <c r="A3822" s="1">
        <v>41544</v>
      </c>
      <c r="B3822">
        <v>4.24</v>
      </c>
    </row>
    <row r="3823" spans="1:2" x14ac:dyDescent="0.25">
      <c r="A3823" s="1">
        <v>41547</v>
      </c>
      <c r="B3823">
        <v>4.26</v>
      </c>
    </row>
    <row r="3824" spans="1:2" x14ac:dyDescent="0.25">
      <c r="A3824" s="1">
        <v>41548</v>
      </c>
      <c r="B3824">
        <v>4.26</v>
      </c>
    </row>
    <row r="3825" spans="1:2" x14ac:dyDescent="0.25">
      <c r="A3825" s="1">
        <v>41549</v>
      </c>
      <c r="B3825">
        <v>4.25</v>
      </c>
    </row>
    <row r="3826" spans="1:2" x14ac:dyDescent="0.25">
      <c r="A3826" s="1">
        <v>41550</v>
      </c>
      <c r="B3826">
        <v>4.24</v>
      </c>
    </row>
    <row r="3827" spans="1:2" x14ac:dyDescent="0.25">
      <c r="A3827" s="1">
        <v>41551</v>
      </c>
      <c r="B3827">
        <v>4.2300000000000004</v>
      </c>
    </row>
    <row r="3828" spans="1:2" x14ac:dyDescent="0.25">
      <c r="A3828" s="1">
        <v>41554</v>
      </c>
      <c r="B3828">
        <v>4.2300000000000004</v>
      </c>
    </row>
    <row r="3829" spans="1:2" x14ac:dyDescent="0.25">
      <c r="A3829" s="1">
        <v>41555</v>
      </c>
      <c r="B3829">
        <v>4.21</v>
      </c>
    </row>
    <row r="3830" spans="1:2" x14ac:dyDescent="0.25">
      <c r="A3830" s="1">
        <v>41556</v>
      </c>
      <c r="B3830">
        <v>4.22</v>
      </c>
    </row>
    <row r="3831" spans="1:2" x14ac:dyDescent="0.25">
      <c r="A3831" s="1">
        <v>41557</v>
      </c>
      <c r="B3831">
        <v>4.21</v>
      </c>
    </row>
    <row r="3832" spans="1:2" x14ac:dyDescent="0.25">
      <c r="A3832" s="1">
        <v>41558</v>
      </c>
      <c r="B3832">
        <v>4.21</v>
      </c>
    </row>
    <row r="3833" spans="1:2" x14ac:dyDescent="0.25">
      <c r="A3833" s="1">
        <v>41562</v>
      </c>
      <c r="B3833">
        <v>4.22</v>
      </c>
    </row>
    <row r="3834" spans="1:2" x14ac:dyDescent="0.25">
      <c r="A3834" s="1">
        <v>41563</v>
      </c>
      <c r="B3834">
        <v>4.2</v>
      </c>
    </row>
    <row r="3835" spans="1:2" x14ac:dyDescent="0.25">
      <c r="A3835" s="1">
        <v>41564</v>
      </c>
      <c r="B3835">
        <v>4.18</v>
      </c>
    </row>
    <row r="3836" spans="1:2" x14ac:dyDescent="0.25">
      <c r="A3836" s="1">
        <v>41565</v>
      </c>
      <c r="B3836">
        <v>4.16</v>
      </c>
    </row>
    <row r="3837" spans="1:2" x14ac:dyDescent="0.25">
      <c r="A3837" s="1">
        <v>41568</v>
      </c>
      <c r="B3837">
        <v>4.1500000000000004</v>
      </c>
    </row>
    <row r="3838" spans="1:2" x14ac:dyDescent="0.25">
      <c r="A3838" s="1">
        <v>41569</v>
      </c>
      <c r="B3838">
        <v>4.13</v>
      </c>
    </row>
    <row r="3839" spans="1:2" x14ac:dyDescent="0.25">
      <c r="A3839" s="1">
        <v>41570</v>
      </c>
      <c r="B3839">
        <v>4.12</v>
      </c>
    </row>
    <row r="3840" spans="1:2" x14ac:dyDescent="0.25">
      <c r="A3840" s="1">
        <v>41571</v>
      </c>
      <c r="B3840">
        <v>4.12</v>
      </c>
    </row>
    <row r="3841" spans="1:2" x14ac:dyDescent="0.25">
      <c r="A3841" s="1">
        <v>41572</v>
      </c>
      <c r="B3841">
        <v>4.12</v>
      </c>
    </row>
    <row r="3842" spans="1:2" x14ac:dyDescent="0.25">
      <c r="A3842" s="1">
        <v>41575</v>
      </c>
      <c r="B3842">
        <v>4.12</v>
      </c>
    </row>
    <row r="3843" spans="1:2" x14ac:dyDescent="0.25">
      <c r="A3843" s="1">
        <v>41576</v>
      </c>
      <c r="B3843">
        <v>4.1100000000000003</v>
      </c>
    </row>
    <row r="3844" spans="1:2" x14ac:dyDescent="0.25">
      <c r="A3844" s="1">
        <v>41577</v>
      </c>
      <c r="B3844">
        <v>4.1100000000000003</v>
      </c>
    </row>
    <row r="3845" spans="1:2" x14ac:dyDescent="0.25">
      <c r="A3845" s="1">
        <v>41578</v>
      </c>
      <c r="B3845">
        <v>4.1399999999999997</v>
      </c>
    </row>
    <row r="3846" spans="1:2" x14ac:dyDescent="0.25">
      <c r="A3846" s="1">
        <v>41579</v>
      </c>
      <c r="B3846">
        <v>4.1500000000000004</v>
      </c>
    </row>
    <row r="3847" spans="1:2" x14ac:dyDescent="0.25">
      <c r="A3847" s="1">
        <v>41582</v>
      </c>
      <c r="B3847">
        <v>4.1500000000000004</v>
      </c>
    </row>
    <row r="3848" spans="1:2" x14ac:dyDescent="0.25">
      <c r="A3848" s="1">
        <v>41583</v>
      </c>
      <c r="B3848">
        <v>4.16</v>
      </c>
    </row>
    <row r="3849" spans="1:2" x14ac:dyDescent="0.25">
      <c r="A3849" s="1">
        <v>41584</v>
      </c>
      <c r="B3849">
        <v>4.1500000000000004</v>
      </c>
    </row>
    <row r="3850" spans="1:2" x14ac:dyDescent="0.25">
      <c r="A3850" s="1">
        <v>41585</v>
      </c>
      <c r="B3850">
        <v>4.13</v>
      </c>
    </row>
    <row r="3851" spans="1:2" x14ac:dyDescent="0.25">
      <c r="A3851" s="1">
        <v>41586</v>
      </c>
      <c r="B3851">
        <v>4.18</v>
      </c>
    </row>
    <row r="3852" spans="1:2" x14ac:dyDescent="0.25">
      <c r="A3852" s="1">
        <v>41590</v>
      </c>
      <c r="B3852">
        <v>4.17</v>
      </c>
    </row>
    <row r="3853" spans="1:2" x14ac:dyDescent="0.25">
      <c r="A3853" s="1">
        <v>41591</v>
      </c>
      <c r="B3853">
        <v>4.17</v>
      </c>
    </row>
    <row r="3854" spans="1:2" x14ac:dyDescent="0.25">
      <c r="A3854" s="1">
        <v>41592</v>
      </c>
      <c r="B3854">
        <v>4.17</v>
      </c>
    </row>
    <row r="3855" spans="1:2" x14ac:dyDescent="0.25">
      <c r="A3855" s="1">
        <v>41593</v>
      </c>
      <c r="B3855">
        <v>4.1900000000000004</v>
      </c>
    </row>
    <row r="3856" spans="1:2" x14ac:dyDescent="0.25">
      <c r="A3856" s="1">
        <v>41596</v>
      </c>
      <c r="B3856">
        <v>4.16</v>
      </c>
    </row>
    <row r="3857" spans="1:2" x14ac:dyDescent="0.25">
      <c r="A3857" s="1">
        <v>41597</v>
      </c>
      <c r="B3857">
        <v>4.17</v>
      </c>
    </row>
    <row r="3858" spans="1:2" x14ac:dyDescent="0.25">
      <c r="A3858" s="1">
        <v>41598</v>
      </c>
      <c r="B3858">
        <v>4.1900000000000004</v>
      </c>
    </row>
    <row r="3859" spans="1:2" x14ac:dyDescent="0.25">
      <c r="A3859" s="1">
        <v>41599</v>
      </c>
      <c r="B3859">
        <v>4.1900000000000004</v>
      </c>
    </row>
    <row r="3860" spans="1:2" x14ac:dyDescent="0.25">
      <c r="A3860" s="1">
        <v>41600</v>
      </c>
      <c r="B3860">
        <v>4.18</v>
      </c>
    </row>
    <row r="3861" spans="1:2" x14ac:dyDescent="0.25">
      <c r="A3861" s="1">
        <v>41603</v>
      </c>
      <c r="B3861">
        <v>4.1500000000000004</v>
      </c>
    </row>
    <row r="3862" spans="1:2" x14ac:dyDescent="0.25">
      <c r="A3862" s="1">
        <v>41604</v>
      </c>
      <c r="B3862">
        <v>4.1399999999999997</v>
      </c>
    </row>
    <row r="3863" spans="1:2" x14ac:dyDescent="0.25">
      <c r="A3863" s="1">
        <v>41605</v>
      </c>
      <c r="B3863">
        <v>4.1399999999999997</v>
      </c>
    </row>
    <row r="3864" spans="1:2" x14ac:dyDescent="0.25">
      <c r="A3864" s="1">
        <v>41607</v>
      </c>
      <c r="B3864">
        <v>4.1399999999999997</v>
      </c>
    </row>
    <row r="3865" spans="1:2" x14ac:dyDescent="0.25">
      <c r="A3865" s="1">
        <v>41610</v>
      </c>
      <c r="B3865">
        <v>4.1500000000000004</v>
      </c>
    </row>
    <row r="3866" spans="1:2" x14ac:dyDescent="0.25">
      <c r="A3866" s="1">
        <v>41611</v>
      </c>
      <c r="B3866">
        <v>4.16</v>
      </c>
    </row>
    <row r="3867" spans="1:2" x14ac:dyDescent="0.25">
      <c r="A3867" s="1">
        <v>41612</v>
      </c>
      <c r="B3867">
        <v>4.16</v>
      </c>
    </row>
    <row r="3868" spans="1:2" x14ac:dyDescent="0.25">
      <c r="A3868" s="1">
        <v>41613</v>
      </c>
      <c r="B3868">
        <v>4.16</v>
      </c>
    </row>
    <row r="3869" spans="1:2" x14ac:dyDescent="0.25">
      <c r="A3869" s="1">
        <v>41614</v>
      </c>
      <c r="B3869">
        <v>4.16</v>
      </c>
    </row>
    <row r="3870" spans="1:2" x14ac:dyDescent="0.25">
      <c r="A3870" s="1">
        <v>41617</v>
      </c>
      <c r="B3870">
        <v>4.1399999999999997</v>
      </c>
    </row>
    <row r="3871" spans="1:2" x14ac:dyDescent="0.25">
      <c r="A3871" s="1">
        <v>41618</v>
      </c>
      <c r="B3871">
        <v>4.1399999999999997</v>
      </c>
    </row>
    <row r="3872" spans="1:2" x14ac:dyDescent="0.25">
      <c r="A3872" s="1">
        <v>41619</v>
      </c>
      <c r="B3872">
        <v>4.1399999999999997</v>
      </c>
    </row>
    <row r="3873" spans="1:2" x14ac:dyDescent="0.25">
      <c r="A3873" s="1">
        <v>41620</v>
      </c>
      <c r="B3873">
        <v>4.1399999999999997</v>
      </c>
    </row>
    <row r="3874" spans="1:2" x14ac:dyDescent="0.25">
      <c r="A3874" s="1">
        <v>41621</v>
      </c>
      <c r="B3874">
        <v>4.16</v>
      </c>
    </row>
    <row r="3875" spans="1:2" x14ac:dyDescent="0.25">
      <c r="A3875" s="1">
        <v>41624</v>
      </c>
      <c r="B3875">
        <v>4.17</v>
      </c>
    </row>
    <row r="3876" spans="1:2" x14ac:dyDescent="0.25">
      <c r="A3876" s="1">
        <v>41625</v>
      </c>
      <c r="B3876">
        <v>4.18</v>
      </c>
    </row>
    <row r="3877" spans="1:2" x14ac:dyDescent="0.25">
      <c r="A3877" s="1">
        <v>41626</v>
      </c>
      <c r="B3877">
        <v>4.18</v>
      </c>
    </row>
    <row r="3878" spans="1:2" x14ac:dyDescent="0.25">
      <c r="A3878" s="1">
        <v>41627</v>
      </c>
      <c r="B3878">
        <v>4.18</v>
      </c>
    </row>
    <row r="3879" spans="1:2" x14ac:dyDescent="0.25">
      <c r="A3879" s="1">
        <v>41628</v>
      </c>
      <c r="B3879">
        <v>4.17</v>
      </c>
    </row>
    <row r="3880" spans="1:2" x14ac:dyDescent="0.25">
      <c r="A3880" s="1">
        <v>41631</v>
      </c>
      <c r="B3880">
        <v>4.16</v>
      </c>
    </row>
    <row r="3881" spans="1:2" x14ac:dyDescent="0.25">
      <c r="A3881" s="1">
        <v>41632</v>
      </c>
      <c r="B3881">
        <v>4.16</v>
      </c>
    </row>
    <row r="3882" spans="1:2" x14ac:dyDescent="0.25">
      <c r="A3882" s="1">
        <v>41634</v>
      </c>
      <c r="B3882">
        <v>4.16</v>
      </c>
    </row>
    <row r="3883" spans="1:2" x14ac:dyDescent="0.25">
      <c r="A3883" s="1">
        <v>41635</v>
      </c>
      <c r="B3883">
        <v>4.16</v>
      </c>
    </row>
    <row r="3884" spans="1:2" x14ac:dyDescent="0.25">
      <c r="A3884" s="1">
        <v>41638</v>
      </c>
      <c r="B3884">
        <v>4.1500000000000004</v>
      </c>
    </row>
    <row r="3885" spans="1:2" x14ac:dyDescent="0.25">
      <c r="A3885" s="1">
        <v>41639</v>
      </c>
      <c r="B3885">
        <v>4.16</v>
      </c>
    </row>
    <row r="3886" spans="1:2" x14ac:dyDescent="0.25">
      <c r="A3886" s="1">
        <v>41641</v>
      </c>
      <c r="B3886">
        <v>4.1500000000000004</v>
      </c>
    </row>
    <row r="3887" spans="1:2" x14ac:dyDescent="0.25">
      <c r="A3887" s="1">
        <v>41642</v>
      </c>
      <c r="B3887">
        <v>4.1399999999999997</v>
      </c>
    </row>
    <row r="3888" spans="1:2" x14ac:dyDescent="0.25">
      <c r="A3888" s="1">
        <v>41645</v>
      </c>
      <c r="B3888">
        <v>4.12</v>
      </c>
    </row>
    <row r="3889" spans="1:2" x14ac:dyDescent="0.25">
      <c r="A3889" s="1">
        <v>41646</v>
      </c>
      <c r="B3889">
        <v>4.0999999999999996</v>
      </c>
    </row>
    <row r="3890" spans="1:2" x14ac:dyDescent="0.25">
      <c r="A3890" s="1">
        <v>41647</v>
      </c>
      <c r="B3890">
        <v>4.0999999999999996</v>
      </c>
    </row>
    <row r="3891" spans="1:2" x14ac:dyDescent="0.25">
      <c r="A3891" s="1">
        <v>41648</v>
      </c>
      <c r="B3891">
        <v>4.0999999999999996</v>
      </c>
    </row>
    <row r="3892" spans="1:2" x14ac:dyDescent="0.25">
      <c r="A3892" s="1">
        <v>41649</v>
      </c>
      <c r="B3892">
        <v>4.08</v>
      </c>
    </row>
    <row r="3893" spans="1:2" x14ac:dyDescent="0.25">
      <c r="A3893" s="1">
        <v>41652</v>
      </c>
      <c r="B3893">
        <v>4.08</v>
      </c>
    </row>
    <row r="3894" spans="1:2" x14ac:dyDescent="0.25">
      <c r="A3894" s="1">
        <v>41653</v>
      </c>
      <c r="B3894">
        <v>4.08</v>
      </c>
    </row>
    <row r="3895" spans="1:2" x14ac:dyDescent="0.25">
      <c r="A3895" s="1">
        <v>41654</v>
      </c>
      <c r="B3895">
        <v>4.07</v>
      </c>
    </row>
    <row r="3896" spans="1:2" x14ac:dyDescent="0.25">
      <c r="A3896" s="1">
        <v>41655</v>
      </c>
      <c r="B3896">
        <v>4.0599999999999996</v>
      </c>
    </row>
    <row r="3897" spans="1:2" x14ac:dyDescent="0.25">
      <c r="A3897" s="1">
        <v>41656</v>
      </c>
      <c r="B3897">
        <v>4.0599999999999996</v>
      </c>
    </row>
    <row r="3898" spans="1:2" x14ac:dyDescent="0.25">
      <c r="A3898" s="1">
        <v>41660</v>
      </c>
      <c r="B3898">
        <v>4.05</v>
      </c>
    </row>
    <row r="3899" spans="1:2" x14ac:dyDescent="0.25">
      <c r="A3899" s="1">
        <v>41661</v>
      </c>
      <c r="B3899">
        <v>4.05</v>
      </c>
    </row>
    <row r="3900" spans="1:2" x14ac:dyDescent="0.25">
      <c r="A3900" s="1">
        <v>41662</v>
      </c>
      <c r="B3900">
        <v>4.05</v>
      </c>
    </row>
    <row r="3901" spans="1:2" x14ac:dyDescent="0.25">
      <c r="A3901" s="1">
        <v>41663</v>
      </c>
      <c r="B3901">
        <v>4.08</v>
      </c>
    </row>
    <row r="3902" spans="1:2" x14ac:dyDescent="0.25">
      <c r="A3902" s="1">
        <v>41666</v>
      </c>
      <c r="B3902">
        <v>4.09</v>
      </c>
    </row>
    <row r="3903" spans="1:2" x14ac:dyDescent="0.25">
      <c r="A3903" s="1">
        <v>41667</v>
      </c>
      <c r="B3903">
        <v>4.08</v>
      </c>
    </row>
    <row r="3904" spans="1:2" x14ac:dyDescent="0.25">
      <c r="A3904" s="1">
        <v>41668</v>
      </c>
      <c r="B3904">
        <v>4.08</v>
      </c>
    </row>
    <row r="3905" spans="1:2" x14ac:dyDescent="0.25">
      <c r="A3905" s="1">
        <v>41669</v>
      </c>
      <c r="B3905">
        <v>4.08</v>
      </c>
    </row>
    <row r="3906" spans="1:2" x14ac:dyDescent="0.25">
      <c r="A3906" s="1">
        <v>41670</v>
      </c>
      <c r="B3906">
        <v>4.08</v>
      </c>
    </row>
    <row r="3907" spans="1:2" x14ac:dyDescent="0.25">
      <c r="A3907" s="1">
        <v>41673</v>
      </c>
      <c r="B3907">
        <v>4.09</v>
      </c>
    </row>
    <row r="3908" spans="1:2" x14ac:dyDescent="0.25">
      <c r="A3908" s="1">
        <v>41674</v>
      </c>
      <c r="B3908">
        <v>4.1100000000000003</v>
      </c>
    </row>
    <row r="3909" spans="1:2" x14ac:dyDescent="0.25">
      <c r="A3909" s="1">
        <v>41675</v>
      </c>
      <c r="B3909">
        <v>4.12</v>
      </c>
    </row>
    <row r="3910" spans="1:2" x14ac:dyDescent="0.25">
      <c r="A3910" s="1">
        <v>41676</v>
      </c>
      <c r="B3910">
        <v>4.12</v>
      </c>
    </row>
    <row r="3911" spans="1:2" x14ac:dyDescent="0.25">
      <c r="A3911" s="1">
        <v>41677</v>
      </c>
      <c r="B3911">
        <v>4.09</v>
      </c>
    </row>
    <row r="3912" spans="1:2" x14ac:dyDescent="0.25">
      <c r="A3912" s="1">
        <v>41680</v>
      </c>
      <c r="B3912">
        <v>4.08</v>
      </c>
    </row>
    <row r="3913" spans="1:2" x14ac:dyDescent="0.25">
      <c r="A3913" s="1">
        <v>41681</v>
      </c>
      <c r="B3913">
        <v>4.07</v>
      </c>
    </row>
    <row r="3914" spans="1:2" x14ac:dyDescent="0.25">
      <c r="A3914" s="1">
        <v>41682</v>
      </c>
      <c r="B3914">
        <v>4.07</v>
      </c>
    </row>
    <row r="3915" spans="1:2" x14ac:dyDescent="0.25">
      <c r="A3915" s="1">
        <v>41683</v>
      </c>
      <c r="B3915">
        <v>4.0599999999999996</v>
      </c>
    </row>
    <row r="3916" spans="1:2" x14ac:dyDescent="0.25">
      <c r="A3916" s="1">
        <v>41684</v>
      </c>
      <c r="B3916">
        <v>4.08</v>
      </c>
    </row>
    <row r="3917" spans="1:2" x14ac:dyDescent="0.25">
      <c r="A3917" s="1">
        <v>41688</v>
      </c>
      <c r="B3917">
        <v>4.0599999999999996</v>
      </c>
    </row>
    <row r="3918" spans="1:2" x14ac:dyDescent="0.25">
      <c r="A3918" s="1">
        <v>41689</v>
      </c>
      <c r="B3918">
        <v>4.05</v>
      </c>
    </row>
    <row r="3919" spans="1:2" x14ac:dyDescent="0.25">
      <c r="A3919" s="1">
        <v>41690</v>
      </c>
      <c r="B3919">
        <v>4.05</v>
      </c>
    </row>
    <row r="3920" spans="1:2" x14ac:dyDescent="0.25">
      <c r="A3920" s="1">
        <v>41691</v>
      </c>
      <c r="B3920">
        <v>4.04</v>
      </c>
    </row>
    <row r="3921" spans="1:2" x14ac:dyDescent="0.25">
      <c r="A3921" s="1">
        <v>41694</v>
      </c>
      <c r="B3921">
        <v>4.0199999999999996</v>
      </c>
    </row>
    <row r="3922" spans="1:2" x14ac:dyDescent="0.25">
      <c r="A3922" s="1">
        <v>41695</v>
      </c>
      <c r="B3922">
        <v>4</v>
      </c>
    </row>
    <row r="3923" spans="1:2" x14ac:dyDescent="0.25">
      <c r="A3923" s="1">
        <v>41696</v>
      </c>
      <c r="B3923">
        <v>4</v>
      </c>
    </row>
    <row r="3924" spans="1:2" x14ac:dyDescent="0.25">
      <c r="A3924" s="1">
        <v>41697</v>
      </c>
      <c r="B3924">
        <v>3.99</v>
      </c>
    </row>
    <row r="3925" spans="1:2" x14ac:dyDescent="0.25">
      <c r="A3925" s="1">
        <v>41698</v>
      </c>
      <c r="B3925">
        <v>3.98</v>
      </c>
    </row>
    <row r="3926" spans="1:2" x14ac:dyDescent="0.25">
      <c r="A3926" s="1">
        <v>41701</v>
      </c>
      <c r="B3926">
        <v>3.98</v>
      </c>
    </row>
    <row r="3927" spans="1:2" x14ac:dyDescent="0.25">
      <c r="A3927" s="1">
        <v>41702</v>
      </c>
      <c r="B3927">
        <v>4</v>
      </c>
    </row>
    <row r="3928" spans="1:2" x14ac:dyDescent="0.25">
      <c r="A3928" s="1">
        <v>41703</v>
      </c>
      <c r="B3928">
        <v>3.99</v>
      </c>
    </row>
    <row r="3929" spans="1:2" x14ac:dyDescent="0.25">
      <c r="A3929" s="1">
        <v>41704</v>
      </c>
      <c r="B3929">
        <v>4</v>
      </c>
    </row>
    <row r="3930" spans="1:2" x14ac:dyDescent="0.25">
      <c r="A3930" s="1">
        <v>41705</v>
      </c>
      <c r="B3930">
        <v>4.0199999999999996</v>
      </c>
    </row>
    <row r="3931" spans="1:2" x14ac:dyDescent="0.25">
      <c r="A3931" s="1">
        <v>41708</v>
      </c>
      <c r="B3931">
        <v>4.0199999999999996</v>
      </c>
    </row>
    <row r="3932" spans="1:2" x14ac:dyDescent="0.25">
      <c r="A3932" s="1">
        <v>41709</v>
      </c>
      <c r="B3932">
        <v>4.01</v>
      </c>
    </row>
    <row r="3933" spans="1:2" x14ac:dyDescent="0.25">
      <c r="A3933" s="1">
        <v>41710</v>
      </c>
      <c r="B3933">
        <v>4.0199999999999996</v>
      </c>
    </row>
    <row r="3934" spans="1:2" x14ac:dyDescent="0.25">
      <c r="A3934" s="1">
        <v>41711</v>
      </c>
      <c r="B3934">
        <v>4.01</v>
      </c>
    </row>
    <row r="3935" spans="1:2" x14ac:dyDescent="0.25">
      <c r="A3935" s="1">
        <v>41712</v>
      </c>
      <c r="B3935">
        <v>4.04</v>
      </c>
    </row>
    <row r="3936" spans="1:2" x14ac:dyDescent="0.25">
      <c r="A3936" s="1">
        <v>41715</v>
      </c>
      <c r="B3936">
        <v>4.04</v>
      </c>
    </row>
    <row r="3937" spans="1:2" x14ac:dyDescent="0.25">
      <c r="A3937" s="1">
        <v>41716</v>
      </c>
      <c r="B3937">
        <v>4.0199999999999996</v>
      </c>
    </row>
    <row r="3938" spans="1:2" x14ac:dyDescent="0.25">
      <c r="A3938" s="1">
        <v>41717</v>
      </c>
      <c r="B3938">
        <v>4.01</v>
      </c>
    </row>
    <row r="3939" spans="1:2" x14ac:dyDescent="0.25">
      <c r="A3939" s="1">
        <v>41718</v>
      </c>
      <c r="B3939">
        <v>4.03</v>
      </c>
    </row>
    <row r="3940" spans="1:2" x14ac:dyDescent="0.25">
      <c r="A3940" s="1">
        <v>41719</v>
      </c>
      <c r="B3940">
        <v>4.0199999999999996</v>
      </c>
    </row>
    <row r="3941" spans="1:2" x14ac:dyDescent="0.25">
      <c r="A3941" s="1">
        <v>41722</v>
      </c>
      <c r="B3941">
        <v>4</v>
      </c>
    </row>
    <row r="3942" spans="1:2" x14ac:dyDescent="0.25">
      <c r="A3942" s="1">
        <v>41723</v>
      </c>
      <c r="B3942">
        <v>4</v>
      </c>
    </row>
    <row r="3943" spans="1:2" x14ac:dyDescent="0.25">
      <c r="A3943" s="1">
        <v>41724</v>
      </c>
      <c r="B3943">
        <v>3.99</v>
      </c>
    </row>
    <row r="3944" spans="1:2" x14ac:dyDescent="0.25">
      <c r="A3944" s="1">
        <v>41725</v>
      </c>
      <c r="B3944">
        <v>4</v>
      </c>
    </row>
    <row r="3945" spans="1:2" x14ac:dyDescent="0.25">
      <c r="A3945" s="1">
        <v>41726</v>
      </c>
      <c r="B3945">
        <v>4.01</v>
      </c>
    </row>
    <row r="3946" spans="1:2" x14ac:dyDescent="0.25">
      <c r="A3946" s="1">
        <v>41729</v>
      </c>
      <c r="B3946">
        <v>4.0199999999999996</v>
      </c>
    </row>
    <row r="3947" spans="1:2" x14ac:dyDescent="0.25">
      <c r="A3947" s="1">
        <v>41730</v>
      </c>
      <c r="B3947">
        <v>4.0199999999999996</v>
      </c>
    </row>
    <row r="3948" spans="1:2" x14ac:dyDescent="0.25">
      <c r="A3948" s="1">
        <v>41731</v>
      </c>
      <c r="B3948">
        <v>4.03</v>
      </c>
    </row>
    <row r="3949" spans="1:2" x14ac:dyDescent="0.25">
      <c r="A3949" s="1">
        <v>41732</v>
      </c>
      <c r="B3949">
        <v>4.04</v>
      </c>
    </row>
    <row r="3950" spans="1:2" x14ac:dyDescent="0.25">
      <c r="A3950" s="1">
        <v>41733</v>
      </c>
      <c r="B3950">
        <v>4.03</v>
      </c>
    </row>
    <row r="3951" spans="1:2" x14ac:dyDescent="0.25">
      <c r="A3951" s="1">
        <v>41736</v>
      </c>
      <c r="B3951">
        <v>4.03</v>
      </c>
    </row>
    <row r="3952" spans="1:2" x14ac:dyDescent="0.25">
      <c r="A3952" s="1">
        <v>41737</v>
      </c>
      <c r="B3952">
        <v>4.0199999999999996</v>
      </c>
    </row>
    <row r="3953" spans="1:2" x14ac:dyDescent="0.25">
      <c r="A3953" s="1">
        <v>41738</v>
      </c>
      <c r="B3953">
        <v>4.03</v>
      </c>
    </row>
    <row r="3954" spans="1:2" x14ac:dyDescent="0.25">
      <c r="A3954" s="1">
        <v>41739</v>
      </c>
      <c r="B3954">
        <v>4.01</v>
      </c>
    </row>
    <row r="3955" spans="1:2" x14ac:dyDescent="0.25">
      <c r="A3955" s="1">
        <v>41740</v>
      </c>
      <c r="B3955">
        <v>4.03</v>
      </c>
    </row>
    <row r="3956" spans="1:2" x14ac:dyDescent="0.25">
      <c r="A3956" s="1">
        <v>41743</v>
      </c>
      <c r="B3956">
        <v>4.04</v>
      </c>
    </row>
    <row r="3957" spans="1:2" x14ac:dyDescent="0.25">
      <c r="A3957" s="1">
        <v>41744</v>
      </c>
      <c r="B3957">
        <v>4.04</v>
      </c>
    </row>
    <row r="3958" spans="1:2" x14ac:dyDescent="0.25">
      <c r="A3958" s="1">
        <v>41745</v>
      </c>
      <c r="B3958">
        <v>4.04</v>
      </c>
    </row>
    <row r="3959" spans="1:2" x14ac:dyDescent="0.25">
      <c r="A3959" s="1">
        <v>41746</v>
      </c>
      <c r="B3959">
        <v>4.0599999999999996</v>
      </c>
    </row>
    <row r="3960" spans="1:2" x14ac:dyDescent="0.25">
      <c r="A3960" s="1">
        <v>41750</v>
      </c>
      <c r="B3960">
        <v>4.05</v>
      </c>
    </row>
    <row r="3961" spans="1:2" x14ac:dyDescent="0.25">
      <c r="A3961" s="1">
        <v>41751</v>
      </c>
      <c r="B3961">
        <v>4.05</v>
      </c>
    </row>
    <row r="3962" spans="1:2" x14ac:dyDescent="0.25">
      <c r="A3962" s="1">
        <v>41752</v>
      </c>
      <c r="B3962">
        <v>4.04</v>
      </c>
    </row>
    <row r="3963" spans="1:2" x14ac:dyDescent="0.25">
      <c r="A3963" s="1">
        <v>41753</v>
      </c>
      <c r="B3963">
        <v>4.0599999999999996</v>
      </c>
    </row>
    <row r="3964" spans="1:2" x14ac:dyDescent="0.25">
      <c r="A3964" s="1">
        <v>41754</v>
      </c>
      <c r="B3964">
        <v>4.0599999999999996</v>
      </c>
    </row>
    <row r="3965" spans="1:2" x14ac:dyDescent="0.25">
      <c r="A3965" s="1">
        <v>41757</v>
      </c>
      <c r="B3965">
        <v>4.05</v>
      </c>
    </row>
    <row r="3966" spans="1:2" x14ac:dyDescent="0.25">
      <c r="A3966" s="1">
        <v>41758</v>
      </c>
      <c r="B3966">
        <v>4.05</v>
      </c>
    </row>
    <row r="3967" spans="1:2" x14ac:dyDescent="0.25">
      <c r="A3967" s="1">
        <v>41759</v>
      </c>
      <c r="B3967">
        <v>4.05</v>
      </c>
    </row>
    <row r="3968" spans="1:2" x14ac:dyDescent="0.25">
      <c r="A3968" s="1">
        <v>41760</v>
      </c>
      <c r="B3968">
        <v>4.05</v>
      </c>
    </row>
    <row r="3969" spans="1:2" x14ac:dyDescent="0.25">
      <c r="A3969" s="1">
        <v>41761</v>
      </c>
      <c r="B3969">
        <v>4.05</v>
      </c>
    </row>
    <row r="3970" spans="1:2" x14ac:dyDescent="0.25">
      <c r="A3970" s="1">
        <v>41764</v>
      </c>
      <c r="B3970">
        <v>4.05</v>
      </c>
    </row>
    <row r="3971" spans="1:2" x14ac:dyDescent="0.25">
      <c r="A3971" s="1">
        <v>41765</v>
      </c>
      <c r="B3971">
        <v>4.04</v>
      </c>
    </row>
    <row r="3972" spans="1:2" x14ac:dyDescent="0.25">
      <c r="A3972" s="1">
        <v>41766</v>
      </c>
      <c r="B3972">
        <v>4.04</v>
      </c>
    </row>
    <row r="3973" spans="1:2" x14ac:dyDescent="0.25">
      <c r="A3973" s="1">
        <v>41767</v>
      </c>
      <c r="B3973">
        <v>4.03</v>
      </c>
    </row>
    <row r="3974" spans="1:2" x14ac:dyDescent="0.25">
      <c r="A3974" s="1">
        <v>41768</v>
      </c>
      <c r="B3974">
        <v>4.05</v>
      </c>
    </row>
    <row r="3975" spans="1:2" x14ac:dyDescent="0.25">
      <c r="A3975" s="1">
        <v>41771</v>
      </c>
      <c r="B3975">
        <v>4.05</v>
      </c>
    </row>
    <row r="3976" spans="1:2" x14ac:dyDescent="0.25">
      <c r="A3976" s="1">
        <v>41772</v>
      </c>
      <c r="B3976">
        <v>4.04</v>
      </c>
    </row>
    <row r="3977" spans="1:2" x14ac:dyDescent="0.25">
      <c r="A3977" s="1">
        <v>41773</v>
      </c>
      <c r="B3977">
        <v>4.05</v>
      </c>
    </row>
    <row r="3978" spans="1:2" x14ac:dyDescent="0.25">
      <c r="A3978" s="1">
        <v>41774</v>
      </c>
      <c r="B3978">
        <v>4.05</v>
      </c>
    </row>
    <row r="3979" spans="1:2" x14ac:dyDescent="0.25">
      <c r="A3979" s="1">
        <v>41775</v>
      </c>
      <c r="B3979">
        <v>4.07</v>
      </c>
    </row>
    <row r="3980" spans="1:2" x14ac:dyDescent="0.25">
      <c r="A3980" s="1">
        <v>41778</v>
      </c>
      <c r="B3980">
        <v>4.0599999999999996</v>
      </c>
    </row>
    <row r="3981" spans="1:2" x14ac:dyDescent="0.25">
      <c r="A3981" s="1">
        <v>41779</v>
      </c>
      <c r="B3981">
        <v>4.05</v>
      </c>
    </row>
    <row r="3982" spans="1:2" x14ac:dyDescent="0.25">
      <c r="A3982" s="1">
        <v>41780</v>
      </c>
      <c r="B3982">
        <v>4.07</v>
      </c>
    </row>
    <row r="3983" spans="1:2" x14ac:dyDescent="0.25">
      <c r="A3983" s="1">
        <v>41781</v>
      </c>
      <c r="B3983">
        <v>4.07</v>
      </c>
    </row>
    <row r="3984" spans="1:2" x14ac:dyDescent="0.25">
      <c r="A3984" s="1">
        <v>41782</v>
      </c>
      <c r="B3984">
        <v>4.08</v>
      </c>
    </row>
    <row r="3985" spans="1:2" x14ac:dyDescent="0.25">
      <c r="A3985" s="1">
        <v>41786</v>
      </c>
      <c r="B3985">
        <v>4.07</v>
      </c>
    </row>
    <row r="3986" spans="1:2" x14ac:dyDescent="0.25">
      <c r="A3986" s="1">
        <v>41787</v>
      </c>
      <c r="B3986">
        <v>4.05</v>
      </c>
    </row>
    <row r="3987" spans="1:2" x14ac:dyDescent="0.25">
      <c r="A3987" s="1">
        <v>41788</v>
      </c>
      <c r="B3987">
        <v>4.05</v>
      </c>
    </row>
    <row r="3988" spans="1:2" x14ac:dyDescent="0.25">
      <c r="A3988" s="1">
        <v>41789</v>
      </c>
      <c r="B3988">
        <v>4.05</v>
      </c>
    </row>
    <row r="3989" spans="1:2" x14ac:dyDescent="0.25">
      <c r="A3989" s="1">
        <v>41792</v>
      </c>
      <c r="B3989">
        <v>4.07</v>
      </c>
    </row>
    <row r="3990" spans="1:2" x14ac:dyDescent="0.25">
      <c r="A3990" s="1">
        <v>41793</v>
      </c>
      <c r="B3990">
        <v>4.09</v>
      </c>
    </row>
    <row r="3991" spans="1:2" x14ac:dyDescent="0.25">
      <c r="A3991" s="1">
        <v>41794</v>
      </c>
      <c r="B3991">
        <v>4.09</v>
      </c>
    </row>
    <row r="3992" spans="1:2" x14ac:dyDescent="0.25">
      <c r="A3992" s="1">
        <v>41795</v>
      </c>
      <c r="B3992">
        <v>4.09</v>
      </c>
    </row>
    <row r="3993" spans="1:2" x14ac:dyDescent="0.25">
      <c r="A3993" s="1">
        <v>41796</v>
      </c>
      <c r="B3993">
        <v>4.08</v>
      </c>
    </row>
    <row r="3994" spans="1:2" x14ac:dyDescent="0.25">
      <c r="A3994" s="1">
        <v>41799</v>
      </c>
      <c r="B3994">
        <v>4.07</v>
      </c>
    </row>
    <row r="3995" spans="1:2" x14ac:dyDescent="0.25">
      <c r="A3995" s="1">
        <v>41800</v>
      </c>
      <c r="B3995">
        <v>4.0599999999999996</v>
      </c>
    </row>
    <row r="3996" spans="1:2" x14ac:dyDescent="0.25">
      <c r="A3996" s="1">
        <v>41801</v>
      </c>
      <c r="B3996">
        <v>4.07</v>
      </c>
    </row>
    <row r="3997" spans="1:2" x14ac:dyDescent="0.25">
      <c r="A3997" s="1">
        <v>41802</v>
      </c>
      <c r="B3997">
        <v>4.0599999999999996</v>
      </c>
    </row>
    <row r="3998" spans="1:2" x14ac:dyDescent="0.25">
      <c r="A3998" s="1">
        <v>41803</v>
      </c>
      <c r="B3998">
        <v>4.07</v>
      </c>
    </row>
    <row r="3999" spans="1:2" x14ac:dyDescent="0.25">
      <c r="A3999" s="1">
        <v>41806</v>
      </c>
      <c r="B3999">
        <v>4.0599999999999996</v>
      </c>
    </row>
    <row r="4000" spans="1:2" x14ac:dyDescent="0.25">
      <c r="A4000" s="1">
        <v>41807</v>
      </c>
      <c r="B4000">
        <v>4.07</v>
      </c>
    </row>
    <row r="4001" spans="1:2" x14ac:dyDescent="0.25">
      <c r="A4001" s="1">
        <v>41808</v>
      </c>
      <c r="B4001">
        <v>4.07</v>
      </c>
    </row>
    <row r="4002" spans="1:2" x14ac:dyDescent="0.25">
      <c r="A4002" s="1">
        <v>41809</v>
      </c>
      <c r="B4002">
        <v>4.05</v>
      </c>
    </row>
    <row r="4003" spans="1:2" x14ac:dyDescent="0.25">
      <c r="A4003" s="1">
        <v>41810</v>
      </c>
      <c r="B4003">
        <v>4.04</v>
      </c>
    </row>
    <row r="4004" spans="1:2" x14ac:dyDescent="0.25">
      <c r="A4004" s="1">
        <v>41813</v>
      </c>
      <c r="B4004">
        <v>4.03</v>
      </c>
    </row>
    <row r="4005" spans="1:2" x14ac:dyDescent="0.25">
      <c r="A4005" s="1">
        <v>41814</v>
      </c>
      <c r="B4005">
        <v>4.03</v>
      </c>
    </row>
    <row r="4006" spans="1:2" x14ac:dyDescent="0.25">
      <c r="A4006" s="1">
        <v>41815</v>
      </c>
      <c r="B4006">
        <v>4.04</v>
      </c>
    </row>
    <row r="4007" spans="1:2" x14ac:dyDescent="0.25">
      <c r="A4007" s="1">
        <v>41816</v>
      </c>
      <c r="B4007">
        <v>4.04</v>
      </c>
    </row>
    <row r="4008" spans="1:2" x14ac:dyDescent="0.25">
      <c r="A4008" s="1">
        <v>41817</v>
      </c>
      <c r="B4008">
        <v>4.05</v>
      </c>
    </row>
    <row r="4009" spans="1:2" x14ac:dyDescent="0.25">
      <c r="A4009" s="1">
        <v>41820</v>
      </c>
      <c r="B4009">
        <v>4.04</v>
      </c>
    </row>
    <row r="4010" spans="1:2" x14ac:dyDescent="0.25">
      <c r="A4010" s="1">
        <v>41821</v>
      </c>
      <c r="B4010">
        <v>4.0599999999999996</v>
      </c>
    </row>
    <row r="4011" spans="1:2" x14ac:dyDescent="0.25">
      <c r="A4011" s="1">
        <v>41822</v>
      </c>
      <c r="B4011">
        <v>4.0599999999999996</v>
      </c>
    </row>
    <row r="4012" spans="1:2" x14ac:dyDescent="0.25">
      <c r="A4012" s="1">
        <v>41823</v>
      </c>
      <c r="B4012">
        <v>4.0599999999999996</v>
      </c>
    </row>
    <row r="4013" spans="1:2" x14ac:dyDescent="0.25">
      <c r="A4013" s="1">
        <v>41827</v>
      </c>
      <c r="B4013">
        <v>4.05</v>
      </c>
    </row>
    <row r="4014" spans="1:2" x14ac:dyDescent="0.25">
      <c r="A4014" s="1">
        <v>41828</v>
      </c>
      <c r="B4014">
        <v>4.05</v>
      </c>
    </row>
    <row r="4015" spans="1:2" x14ac:dyDescent="0.25">
      <c r="A4015" s="1">
        <v>41829</v>
      </c>
      <c r="B4015">
        <v>4.05</v>
      </c>
    </row>
    <row r="4016" spans="1:2" x14ac:dyDescent="0.25">
      <c r="A4016" s="1">
        <v>41830</v>
      </c>
      <c r="B4016">
        <v>4.08</v>
      </c>
    </row>
    <row r="4017" spans="1:2" x14ac:dyDescent="0.25">
      <c r="A4017" s="1">
        <v>41831</v>
      </c>
      <c r="B4017">
        <v>4.07</v>
      </c>
    </row>
    <row r="4018" spans="1:2" x14ac:dyDescent="0.25">
      <c r="A4018" s="1">
        <v>41834</v>
      </c>
      <c r="B4018">
        <v>4.09</v>
      </c>
    </row>
    <row r="4019" spans="1:2" x14ac:dyDescent="0.25">
      <c r="A4019" s="1">
        <v>41835</v>
      </c>
      <c r="B4019">
        <v>4.0999999999999996</v>
      </c>
    </row>
    <row r="4020" spans="1:2" x14ac:dyDescent="0.25">
      <c r="A4020" s="1">
        <v>41836</v>
      </c>
      <c r="B4020">
        <v>4.12</v>
      </c>
    </row>
    <row r="4021" spans="1:2" x14ac:dyDescent="0.25">
      <c r="A4021" s="1">
        <v>41837</v>
      </c>
      <c r="B4021">
        <v>4.1399999999999997</v>
      </c>
    </row>
    <row r="4022" spans="1:2" x14ac:dyDescent="0.25">
      <c r="A4022" s="1">
        <v>41838</v>
      </c>
      <c r="B4022">
        <v>4.16</v>
      </c>
    </row>
    <row r="4023" spans="1:2" x14ac:dyDescent="0.25">
      <c r="A4023" s="1">
        <v>41841</v>
      </c>
      <c r="B4023">
        <v>4.1500000000000004</v>
      </c>
    </row>
    <row r="4024" spans="1:2" x14ac:dyDescent="0.25">
      <c r="A4024" s="1">
        <v>41842</v>
      </c>
      <c r="B4024">
        <v>4.1399999999999997</v>
      </c>
    </row>
    <row r="4025" spans="1:2" x14ac:dyDescent="0.25">
      <c r="A4025" s="1">
        <v>41843</v>
      </c>
      <c r="B4025">
        <v>4.13</v>
      </c>
    </row>
    <row r="4026" spans="1:2" x14ac:dyDescent="0.25">
      <c r="A4026" s="1">
        <v>41844</v>
      </c>
      <c r="B4026">
        <v>4.1399999999999997</v>
      </c>
    </row>
    <row r="4027" spans="1:2" x14ac:dyDescent="0.25">
      <c r="A4027" s="1">
        <v>41845</v>
      </c>
      <c r="B4027">
        <v>4.13</v>
      </c>
    </row>
    <row r="4028" spans="1:2" x14ac:dyDescent="0.25">
      <c r="A4028" s="1">
        <v>41848</v>
      </c>
      <c r="B4028">
        <v>4.13</v>
      </c>
    </row>
    <row r="4029" spans="1:2" x14ac:dyDescent="0.25">
      <c r="A4029" s="1">
        <v>41849</v>
      </c>
      <c r="B4029">
        <v>4.1399999999999997</v>
      </c>
    </row>
    <row r="4030" spans="1:2" x14ac:dyDescent="0.25">
      <c r="A4030" s="1">
        <v>41850</v>
      </c>
      <c r="B4030">
        <v>4.1900000000000004</v>
      </c>
    </row>
    <row r="4031" spans="1:2" x14ac:dyDescent="0.25">
      <c r="A4031" s="1">
        <v>41851</v>
      </c>
      <c r="B4031">
        <v>4.29</v>
      </c>
    </row>
    <row r="4032" spans="1:2" x14ac:dyDescent="0.25">
      <c r="A4032" s="1">
        <v>41852</v>
      </c>
      <c r="B4032">
        <v>4.3499999999999996</v>
      </c>
    </row>
    <row r="4033" spans="1:2" x14ac:dyDescent="0.25">
      <c r="A4033" s="1">
        <v>41855</v>
      </c>
      <c r="B4033">
        <v>4.33</v>
      </c>
    </row>
    <row r="4034" spans="1:2" x14ac:dyDescent="0.25">
      <c r="A4034" s="1">
        <v>41856</v>
      </c>
      <c r="B4034">
        <v>4.29</v>
      </c>
    </row>
    <row r="4035" spans="1:2" x14ac:dyDescent="0.25">
      <c r="A4035" s="1">
        <v>41857</v>
      </c>
      <c r="B4035">
        <v>4.3</v>
      </c>
    </row>
    <row r="4036" spans="1:2" x14ac:dyDescent="0.25">
      <c r="A4036" s="1">
        <v>41858</v>
      </c>
      <c r="B4036">
        <v>4.2699999999999996</v>
      </c>
    </row>
    <row r="4037" spans="1:2" x14ac:dyDescent="0.25">
      <c r="A4037" s="1">
        <v>41859</v>
      </c>
      <c r="B4037">
        <v>4.26</v>
      </c>
    </row>
    <row r="4038" spans="1:2" x14ac:dyDescent="0.25">
      <c r="A4038" s="1">
        <v>41862</v>
      </c>
      <c r="B4038">
        <v>4.2300000000000004</v>
      </c>
    </row>
    <row r="4039" spans="1:2" x14ac:dyDescent="0.25">
      <c r="A4039" s="1">
        <v>41863</v>
      </c>
      <c r="B4039">
        <v>4.21</v>
      </c>
    </row>
    <row r="4040" spans="1:2" x14ac:dyDescent="0.25">
      <c r="A4040" s="1">
        <v>41864</v>
      </c>
      <c r="B4040">
        <v>4.17</v>
      </c>
    </row>
    <row r="4041" spans="1:2" x14ac:dyDescent="0.25">
      <c r="A4041" s="1">
        <v>41865</v>
      </c>
      <c r="B4041">
        <v>4.16</v>
      </c>
    </row>
    <row r="4042" spans="1:2" x14ac:dyDescent="0.25">
      <c r="A4042" s="1">
        <v>41866</v>
      </c>
      <c r="B4042">
        <v>4.1399999999999997</v>
      </c>
    </row>
    <row r="4043" spans="1:2" x14ac:dyDescent="0.25">
      <c r="A4043" s="1">
        <v>41869</v>
      </c>
      <c r="B4043">
        <v>4.12</v>
      </c>
    </row>
    <row r="4044" spans="1:2" x14ac:dyDescent="0.25">
      <c r="A4044" s="1">
        <v>41870</v>
      </c>
      <c r="B4044">
        <v>4.0999999999999996</v>
      </c>
    </row>
    <row r="4045" spans="1:2" x14ac:dyDescent="0.25">
      <c r="A4045" s="1">
        <v>41871</v>
      </c>
      <c r="B4045">
        <v>4.0999999999999996</v>
      </c>
    </row>
    <row r="4046" spans="1:2" x14ac:dyDescent="0.25">
      <c r="A4046" s="1">
        <v>41872</v>
      </c>
      <c r="B4046">
        <v>4.09</v>
      </c>
    </row>
    <row r="4047" spans="1:2" x14ac:dyDescent="0.25">
      <c r="A4047" s="1">
        <v>41873</v>
      </c>
      <c r="B4047">
        <v>4.09</v>
      </c>
    </row>
    <row r="4048" spans="1:2" x14ac:dyDescent="0.25">
      <c r="A4048" s="1">
        <v>41876</v>
      </c>
      <c r="B4048">
        <v>4.08</v>
      </c>
    </row>
    <row r="4049" spans="1:2" x14ac:dyDescent="0.25">
      <c r="A4049" s="1">
        <v>41877</v>
      </c>
      <c r="B4049">
        <v>4.08</v>
      </c>
    </row>
    <row r="4050" spans="1:2" x14ac:dyDescent="0.25">
      <c r="A4050" s="1">
        <v>41878</v>
      </c>
      <c r="B4050">
        <v>4.07</v>
      </c>
    </row>
    <row r="4051" spans="1:2" x14ac:dyDescent="0.25">
      <c r="A4051" s="1">
        <v>41879</v>
      </c>
      <c r="B4051">
        <v>4.0599999999999996</v>
      </c>
    </row>
    <row r="4052" spans="1:2" x14ac:dyDescent="0.25">
      <c r="A4052" s="1">
        <v>41880</v>
      </c>
      <c r="B4052">
        <v>4.0599999999999996</v>
      </c>
    </row>
    <row r="4053" spans="1:2" x14ac:dyDescent="0.25">
      <c r="A4053" s="1">
        <v>41884</v>
      </c>
      <c r="B4053">
        <v>4.09</v>
      </c>
    </row>
    <row r="4054" spans="1:2" x14ac:dyDescent="0.25">
      <c r="A4054" s="1">
        <v>41885</v>
      </c>
      <c r="B4054">
        <v>4.0999999999999996</v>
      </c>
    </row>
    <row r="4055" spans="1:2" x14ac:dyDescent="0.25">
      <c r="A4055" s="1">
        <v>41886</v>
      </c>
      <c r="B4055">
        <v>4.1399999999999997</v>
      </c>
    </row>
    <row r="4056" spans="1:2" x14ac:dyDescent="0.25">
      <c r="A4056" s="1">
        <v>41887</v>
      </c>
      <c r="B4056">
        <v>4.18</v>
      </c>
    </row>
    <row r="4057" spans="1:2" x14ac:dyDescent="0.25">
      <c r="A4057" s="1">
        <v>41890</v>
      </c>
      <c r="B4057">
        <v>4.17</v>
      </c>
    </row>
    <row r="4058" spans="1:2" x14ac:dyDescent="0.25">
      <c r="A4058" s="1">
        <v>41891</v>
      </c>
      <c r="B4058">
        <v>4.1900000000000004</v>
      </c>
    </row>
    <row r="4059" spans="1:2" x14ac:dyDescent="0.25">
      <c r="A4059" s="1">
        <v>41892</v>
      </c>
      <c r="B4059">
        <v>4.24</v>
      </c>
    </row>
    <row r="4060" spans="1:2" x14ac:dyDescent="0.25">
      <c r="A4060" s="1">
        <v>41893</v>
      </c>
      <c r="B4060">
        <v>4.24</v>
      </c>
    </row>
    <row r="4061" spans="1:2" x14ac:dyDescent="0.25">
      <c r="A4061" s="1">
        <v>41894</v>
      </c>
      <c r="B4061">
        <v>4.28</v>
      </c>
    </row>
    <row r="4062" spans="1:2" x14ac:dyDescent="0.25">
      <c r="A4062" s="1">
        <v>41897</v>
      </c>
      <c r="B4062">
        <v>4.29</v>
      </c>
    </row>
    <row r="4063" spans="1:2" x14ac:dyDescent="0.25">
      <c r="A4063" s="1">
        <v>41898</v>
      </c>
      <c r="B4063">
        <v>4.3</v>
      </c>
    </row>
    <row r="4064" spans="1:2" x14ac:dyDescent="0.25">
      <c r="A4064" s="1">
        <v>41899</v>
      </c>
      <c r="B4064">
        <v>4.29</v>
      </c>
    </row>
    <row r="4065" spans="1:2" x14ac:dyDescent="0.25">
      <c r="A4065" s="1">
        <v>41900</v>
      </c>
      <c r="B4065">
        <v>4.2699999999999996</v>
      </c>
    </row>
    <row r="4066" spans="1:2" x14ac:dyDescent="0.25">
      <c r="A4066" s="1">
        <v>41901</v>
      </c>
      <c r="B4066">
        <v>4.25</v>
      </c>
    </row>
    <row r="4067" spans="1:2" x14ac:dyDescent="0.25">
      <c r="A4067" s="1">
        <v>41904</v>
      </c>
      <c r="B4067">
        <v>4.26</v>
      </c>
    </row>
    <row r="4068" spans="1:2" x14ac:dyDescent="0.25">
      <c r="A4068" s="1">
        <v>41905</v>
      </c>
      <c r="B4068">
        <v>4.28</v>
      </c>
    </row>
    <row r="4069" spans="1:2" x14ac:dyDescent="0.25">
      <c r="A4069" s="1">
        <v>41906</v>
      </c>
      <c r="B4069">
        <v>4.3099999999999996</v>
      </c>
    </row>
    <row r="4070" spans="1:2" x14ac:dyDescent="0.25">
      <c r="A4070" s="1">
        <v>41907</v>
      </c>
      <c r="B4070">
        <v>4.3600000000000003</v>
      </c>
    </row>
    <row r="4071" spans="1:2" x14ac:dyDescent="0.25">
      <c r="A4071" s="1">
        <v>41908</v>
      </c>
      <c r="B4071">
        <v>4.4000000000000004</v>
      </c>
    </row>
    <row r="4072" spans="1:2" x14ac:dyDescent="0.25">
      <c r="A4072" s="1">
        <v>41911</v>
      </c>
      <c r="B4072">
        <v>4.42</v>
      </c>
    </row>
    <row r="4073" spans="1:2" x14ac:dyDescent="0.25">
      <c r="A4073" s="1">
        <v>41912</v>
      </c>
      <c r="B4073">
        <v>4.3899999999999997</v>
      </c>
    </row>
    <row r="4074" spans="1:2" x14ac:dyDescent="0.25">
      <c r="A4074" s="1">
        <v>41913</v>
      </c>
      <c r="B4074">
        <v>4.37</v>
      </c>
    </row>
    <row r="4075" spans="1:2" x14ac:dyDescent="0.25">
      <c r="A4075" s="1">
        <v>41914</v>
      </c>
      <c r="B4075">
        <v>4.37</v>
      </c>
    </row>
    <row r="4076" spans="1:2" x14ac:dyDescent="0.25">
      <c r="A4076" s="1">
        <v>41915</v>
      </c>
      <c r="B4076">
        <v>4.33</v>
      </c>
    </row>
    <row r="4077" spans="1:2" x14ac:dyDescent="0.25">
      <c r="A4077" s="1">
        <v>41918</v>
      </c>
      <c r="B4077">
        <v>4.29</v>
      </c>
    </row>
    <row r="4078" spans="1:2" x14ac:dyDescent="0.25">
      <c r="A4078" s="1">
        <v>41919</v>
      </c>
      <c r="B4078">
        <v>4.3099999999999996</v>
      </c>
    </row>
    <row r="4079" spans="1:2" x14ac:dyDescent="0.25">
      <c r="A4079" s="1">
        <v>41920</v>
      </c>
      <c r="B4079">
        <v>4.33</v>
      </c>
    </row>
    <row r="4080" spans="1:2" x14ac:dyDescent="0.25">
      <c r="A4080" s="1">
        <v>41921</v>
      </c>
      <c r="B4080">
        <v>4.34</v>
      </c>
    </row>
    <row r="4081" spans="1:2" x14ac:dyDescent="0.25">
      <c r="A4081" s="1">
        <v>41922</v>
      </c>
      <c r="B4081">
        <v>4.38</v>
      </c>
    </row>
    <row r="4082" spans="1:2" x14ac:dyDescent="0.25">
      <c r="A4082" s="1">
        <v>41926</v>
      </c>
      <c r="B4082">
        <v>4.4000000000000004</v>
      </c>
    </row>
    <row r="4083" spans="1:2" x14ac:dyDescent="0.25">
      <c r="A4083" s="1">
        <v>41927</v>
      </c>
      <c r="B4083">
        <v>4.43</v>
      </c>
    </row>
    <row r="4084" spans="1:2" x14ac:dyDescent="0.25">
      <c r="A4084" s="1">
        <v>41928</v>
      </c>
      <c r="B4084">
        <v>4.43</v>
      </c>
    </row>
    <row r="4085" spans="1:2" x14ac:dyDescent="0.25">
      <c r="A4085" s="1">
        <v>41929</v>
      </c>
      <c r="B4085">
        <v>4.3499999999999996</v>
      </c>
    </row>
    <row r="4086" spans="1:2" x14ac:dyDescent="0.25">
      <c r="A4086" s="1">
        <v>41932</v>
      </c>
      <c r="B4086">
        <v>4.33</v>
      </c>
    </row>
    <row r="4087" spans="1:2" x14ac:dyDescent="0.25">
      <c r="A4087" s="1">
        <v>41933</v>
      </c>
      <c r="B4087">
        <v>4.2699999999999996</v>
      </c>
    </row>
    <row r="4088" spans="1:2" x14ac:dyDescent="0.25">
      <c r="A4088" s="1">
        <v>41934</v>
      </c>
      <c r="B4088">
        <v>4.26</v>
      </c>
    </row>
    <row r="4089" spans="1:2" x14ac:dyDescent="0.25">
      <c r="A4089" s="1">
        <v>41935</v>
      </c>
      <c r="B4089">
        <v>4.26</v>
      </c>
    </row>
    <row r="4090" spans="1:2" x14ac:dyDescent="0.25">
      <c r="A4090" s="1">
        <v>41936</v>
      </c>
      <c r="B4090">
        <v>4.25</v>
      </c>
    </row>
    <row r="4091" spans="1:2" x14ac:dyDescent="0.25">
      <c r="A4091" s="1">
        <v>41939</v>
      </c>
      <c r="B4091">
        <v>4.25</v>
      </c>
    </row>
    <row r="4092" spans="1:2" x14ac:dyDescent="0.25">
      <c r="A4092" s="1">
        <v>41940</v>
      </c>
      <c r="B4092">
        <v>4.25</v>
      </c>
    </row>
    <row r="4093" spans="1:2" x14ac:dyDescent="0.25">
      <c r="A4093" s="1">
        <v>41941</v>
      </c>
      <c r="B4093">
        <v>4.25</v>
      </c>
    </row>
    <row r="4094" spans="1:2" x14ac:dyDescent="0.25">
      <c r="A4094" s="1">
        <v>41942</v>
      </c>
      <c r="B4094">
        <v>4.26</v>
      </c>
    </row>
    <row r="4095" spans="1:2" x14ac:dyDescent="0.25">
      <c r="A4095" s="1">
        <v>41943</v>
      </c>
      <c r="B4095">
        <v>4.25</v>
      </c>
    </row>
    <row r="4096" spans="1:2" x14ac:dyDescent="0.25">
      <c r="A4096" s="1">
        <v>41946</v>
      </c>
      <c r="B4096">
        <v>4.25</v>
      </c>
    </row>
    <row r="4097" spans="1:2" x14ac:dyDescent="0.25">
      <c r="A4097" s="1">
        <v>41947</v>
      </c>
      <c r="B4097">
        <v>4.26</v>
      </c>
    </row>
    <row r="4098" spans="1:2" x14ac:dyDescent="0.25">
      <c r="A4098" s="1">
        <v>41948</v>
      </c>
      <c r="B4098">
        <v>4.2699999999999996</v>
      </c>
    </row>
    <row r="4099" spans="1:2" x14ac:dyDescent="0.25">
      <c r="A4099" s="1">
        <v>41949</v>
      </c>
      <c r="B4099">
        <v>4.2699999999999996</v>
      </c>
    </row>
    <row r="4100" spans="1:2" x14ac:dyDescent="0.25">
      <c r="A4100" s="1">
        <v>41950</v>
      </c>
      <c r="B4100">
        <v>4.2699999999999996</v>
      </c>
    </row>
    <row r="4101" spans="1:2" x14ac:dyDescent="0.25">
      <c r="A4101" s="1">
        <v>41953</v>
      </c>
      <c r="B4101">
        <v>4.2699999999999996</v>
      </c>
    </row>
    <row r="4102" spans="1:2" x14ac:dyDescent="0.25">
      <c r="A4102" s="1">
        <v>41955</v>
      </c>
      <c r="B4102">
        <v>4.2699999999999996</v>
      </c>
    </row>
    <row r="4103" spans="1:2" x14ac:dyDescent="0.25">
      <c r="A4103" s="1">
        <v>41956</v>
      </c>
      <c r="B4103">
        <v>4.2699999999999996</v>
      </c>
    </row>
    <row r="4104" spans="1:2" x14ac:dyDescent="0.25">
      <c r="A4104" s="1">
        <v>41957</v>
      </c>
      <c r="B4104">
        <v>4.3</v>
      </c>
    </row>
    <row r="4105" spans="1:2" x14ac:dyDescent="0.25">
      <c r="A4105" s="1">
        <v>41960</v>
      </c>
      <c r="B4105">
        <v>4.3099999999999996</v>
      </c>
    </row>
    <row r="4106" spans="1:2" x14ac:dyDescent="0.25">
      <c r="A4106" s="1">
        <v>41961</v>
      </c>
      <c r="B4106">
        <v>4.33</v>
      </c>
    </row>
    <row r="4107" spans="1:2" x14ac:dyDescent="0.25">
      <c r="A4107" s="1">
        <v>41962</v>
      </c>
      <c r="B4107">
        <v>4.3499999999999996</v>
      </c>
    </row>
    <row r="4108" spans="1:2" x14ac:dyDescent="0.25">
      <c r="A4108" s="1">
        <v>41963</v>
      </c>
      <c r="B4108">
        <v>4.37</v>
      </c>
    </row>
    <row r="4109" spans="1:2" x14ac:dyDescent="0.25">
      <c r="A4109" s="1">
        <v>41964</v>
      </c>
      <c r="B4109">
        <v>4.33</v>
      </c>
    </row>
    <row r="4110" spans="1:2" x14ac:dyDescent="0.25">
      <c r="A4110" s="1">
        <v>41967</v>
      </c>
      <c r="B4110">
        <v>4.3099999999999996</v>
      </c>
    </row>
    <row r="4111" spans="1:2" x14ac:dyDescent="0.25">
      <c r="A4111" s="1">
        <v>41968</v>
      </c>
      <c r="B4111">
        <v>4.3</v>
      </c>
    </row>
    <row r="4112" spans="1:2" x14ac:dyDescent="0.25">
      <c r="A4112" s="1">
        <v>41969</v>
      </c>
      <c r="B4112">
        <v>4.29</v>
      </c>
    </row>
    <row r="4113" spans="1:2" x14ac:dyDescent="0.25">
      <c r="A4113" s="1">
        <v>41971</v>
      </c>
      <c r="B4113">
        <v>4.29</v>
      </c>
    </row>
    <row r="4114" spans="1:2" x14ac:dyDescent="0.25">
      <c r="A4114" s="1">
        <v>41974</v>
      </c>
      <c r="B4114">
        <v>4.34</v>
      </c>
    </row>
    <row r="4115" spans="1:2" x14ac:dyDescent="0.25">
      <c r="A4115" s="1">
        <v>41975</v>
      </c>
      <c r="B4115">
        <v>4.3499999999999996</v>
      </c>
    </row>
    <row r="4116" spans="1:2" x14ac:dyDescent="0.25">
      <c r="A4116" s="1">
        <v>41976</v>
      </c>
      <c r="B4116">
        <v>4.3499999999999996</v>
      </c>
    </row>
    <row r="4117" spans="1:2" x14ac:dyDescent="0.25">
      <c r="A4117" s="1">
        <v>41977</v>
      </c>
      <c r="B4117">
        <v>4.3499999999999996</v>
      </c>
    </row>
    <row r="4118" spans="1:2" x14ac:dyDescent="0.25">
      <c r="A4118" s="1">
        <v>41978</v>
      </c>
      <c r="B4118">
        <v>4.34</v>
      </c>
    </row>
    <row r="4119" spans="1:2" x14ac:dyDescent="0.25">
      <c r="A4119" s="1">
        <v>41981</v>
      </c>
      <c r="B4119">
        <v>4.34</v>
      </c>
    </row>
    <row r="4120" spans="1:2" x14ac:dyDescent="0.25">
      <c r="A4120" s="1">
        <v>41982</v>
      </c>
      <c r="B4120">
        <v>4.38</v>
      </c>
    </row>
    <row r="4121" spans="1:2" x14ac:dyDescent="0.25">
      <c r="A4121" s="1">
        <v>41983</v>
      </c>
      <c r="B4121">
        <v>4.4000000000000004</v>
      </c>
    </row>
    <row r="4122" spans="1:2" x14ac:dyDescent="0.25">
      <c r="A4122" s="1">
        <v>41984</v>
      </c>
      <c r="B4122">
        <v>4.42</v>
      </c>
    </row>
    <row r="4123" spans="1:2" x14ac:dyDescent="0.25">
      <c r="A4123" s="1">
        <v>41985</v>
      </c>
      <c r="B4123">
        <v>4.45</v>
      </c>
    </row>
    <row r="4124" spans="1:2" x14ac:dyDescent="0.25">
      <c r="A4124" s="1">
        <v>41988</v>
      </c>
      <c r="B4124">
        <v>4.49</v>
      </c>
    </row>
    <row r="4125" spans="1:2" x14ac:dyDescent="0.25">
      <c r="A4125" s="1">
        <v>41989</v>
      </c>
      <c r="B4125">
        <v>4.51</v>
      </c>
    </row>
    <row r="4126" spans="1:2" x14ac:dyDescent="0.25">
      <c r="A4126" s="1">
        <v>41990</v>
      </c>
      <c r="B4126">
        <v>4.4800000000000004</v>
      </c>
    </row>
    <row r="4127" spans="1:2" x14ac:dyDescent="0.25">
      <c r="A4127" s="1">
        <v>41991</v>
      </c>
      <c r="B4127">
        <v>4.3899999999999997</v>
      </c>
    </row>
    <row r="4128" spans="1:2" x14ac:dyDescent="0.25">
      <c r="A4128" s="1">
        <v>41992</v>
      </c>
      <c r="B4128">
        <v>4.38</v>
      </c>
    </row>
    <row r="4129" spans="1:2" x14ac:dyDescent="0.25">
      <c r="A4129" s="1">
        <v>41995</v>
      </c>
      <c r="B4129">
        <v>4.3600000000000003</v>
      </c>
    </row>
    <row r="4130" spans="1:2" x14ac:dyDescent="0.25">
      <c r="A4130" s="1">
        <v>41996</v>
      </c>
      <c r="B4130">
        <v>4.3600000000000003</v>
      </c>
    </row>
    <row r="4131" spans="1:2" x14ac:dyDescent="0.25">
      <c r="A4131" s="1">
        <v>41997</v>
      </c>
      <c r="B4131">
        <v>4.3600000000000003</v>
      </c>
    </row>
    <row r="4132" spans="1:2" x14ac:dyDescent="0.25">
      <c r="A4132" s="1">
        <v>41999</v>
      </c>
      <c r="B4132">
        <v>4.3499999999999996</v>
      </c>
    </row>
    <row r="4133" spans="1:2" x14ac:dyDescent="0.25">
      <c r="A4133" s="1">
        <v>42002</v>
      </c>
      <c r="B4133">
        <v>4.34</v>
      </c>
    </row>
    <row r="4134" spans="1:2" x14ac:dyDescent="0.25">
      <c r="A4134" s="1">
        <v>42003</v>
      </c>
      <c r="B4134">
        <v>4.34</v>
      </c>
    </row>
    <row r="4135" spans="1:2" x14ac:dyDescent="0.25">
      <c r="A4135" s="1">
        <v>42004</v>
      </c>
      <c r="B4135">
        <v>4.34</v>
      </c>
    </row>
    <row r="4136" spans="1:2" x14ac:dyDescent="0.25">
      <c r="A4136" s="1">
        <v>42006</v>
      </c>
      <c r="B4136">
        <v>4.3499999999999996</v>
      </c>
    </row>
    <row r="4137" spans="1:2" x14ac:dyDescent="0.25">
      <c r="A4137" s="1">
        <v>42009</v>
      </c>
      <c r="B4137">
        <v>4.3600000000000003</v>
      </c>
    </row>
    <row r="4138" spans="1:2" x14ac:dyDescent="0.25">
      <c r="A4138" s="1">
        <v>42010</v>
      </c>
      <c r="B4138">
        <v>4.38</v>
      </c>
    </row>
    <row r="4139" spans="1:2" x14ac:dyDescent="0.25">
      <c r="A4139" s="1">
        <v>42011</v>
      </c>
      <c r="B4139">
        <v>4.3499999999999996</v>
      </c>
    </row>
    <row r="4140" spans="1:2" x14ac:dyDescent="0.25">
      <c r="A4140" s="1">
        <v>42012</v>
      </c>
      <c r="B4140">
        <v>4.32</v>
      </c>
    </row>
    <row r="4141" spans="1:2" x14ac:dyDescent="0.25">
      <c r="A4141" s="1">
        <v>42013</v>
      </c>
      <c r="B4141">
        <v>4.32</v>
      </c>
    </row>
    <row r="4142" spans="1:2" x14ac:dyDescent="0.25">
      <c r="A4142" s="1">
        <v>42016</v>
      </c>
      <c r="B4142">
        <v>4.3</v>
      </c>
    </row>
    <row r="4143" spans="1:2" x14ac:dyDescent="0.25">
      <c r="A4143" s="1">
        <v>42017</v>
      </c>
      <c r="B4143">
        <v>4.3</v>
      </c>
    </row>
    <row r="4144" spans="1:2" x14ac:dyDescent="0.25">
      <c r="A4144" s="1">
        <v>42018</v>
      </c>
      <c r="B4144">
        <v>4.33</v>
      </c>
    </row>
    <row r="4145" spans="1:2" x14ac:dyDescent="0.25">
      <c r="A4145" s="1">
        <v>42019</v>
      </c>
      <c r="B4145">
        <v>4.32</v>
      </c>
    </row>
    <row r="4146" spans="1:2" x14ac:dyDescent="0.25">
      <c r="A4146" s="1">
        <v>42020</v>
      </c>
      <c r="B4146">
        <v>4.33</v>
      </c>
    </row>
    <row r="4147" spans="1:2" x14ac:dyDescent="0.25">
      <c r="A4147" s="1">
        <v>42024</v>
      </c>
      <c r="B4147">
        <v>4.3099999999999996</v>
      </c>
    </row>
    <row r="4148" spans="1:2" x14ac:dyDescent="0.25">
      <c r="A4148" s="1">
        <v>42025</v>
      </c>
      <c r="B4148">
        <v>4.3099999999999996</v>
      </c>
    </row>
    <row r="4149" spans="1:2" x14ac:dyDescent="0.25">
      <c r="A4149" s="1">
        <v>42026</v>
      </c>
      <c r="B4149">
        <v>4.3</v>
      </c>
    </row>
    <row r="4150" spans="1:2" x14ac:dyDescent="0.25">
      <c r="A4150" s="1">
        <v>42027</v>
      </c>
      <c r="B4150">
        <v>4.28</v>
      </c>
    </row>
    <row r="4151" spans="1:2" x14ac:dyDescent="0.25">
      <c r="A4151" s="1">
        <v>42030</v>
      </c>
      <c r="B4151">
        <v>4.2699999999999996</v>
      </c>
    </row>
    <row r="4152" spans="1:2" x14ac:dyDescent="0.25">
      <c r="A4152" s="1">
        <v>42031</v>
      </c>
      <c r="B4152">
        <v>4.28</v>
      </c>
    </row>
    <row r="4153" spans="1:2" x14ac:dyDescent="0.25">
      <c r="A4153" s="1">
        <v>42032</v>
      </c>
      <c r="B4153">
        <v>4.25</v>
      </c>
    </row>
    <row r="4154" spans="1:2" x14ac:dyDescent="0.25">
      <c r="A4154" s="1">
        <v>42033</v>
      </c>
      <c r="B4154">
        <v>4.25</v>
      </c>
    </row>
    <row r="4155" spans="1:2" x14ac:dyDescent="0.25">
      <c r="A4155" s="1">
        <v>42034</v>
      </c>
      <c r="B4155">
        <v>4.26</v>
      </c>
    </row>
    <row r="4156" spans="1:2" x14ac:dyDescent="0.25">
      <c r="A4156" s="1">
        <v>42037</v>
      </c>
      <c r="B4156">
        <v>4.26</v>
      </c>
    </row>
    <row r="4157" spans="1:2" x14ac:dyDescent="0.25">
      <c r="A4157" s="1">
        <v>42038</v>
      </c>
      <c r="B4157">
        <v>4.25</v>
      </c>
    </row>
    <row r="4158" spans="1:2" x14ac:dyDescent="0.25">
      <c r="A4158" s="1">
        <v>42039</v>
      </c>
      <c r="B4158">
        <v>4.24</v>
      </c>
    </row>
    <row r="4159" spans="1:2" x14ac:dyDescent="0.25">
      <c r="A4159" s="1">
        <v>42040</v>
      </c>
      <c r="B4159">
        <v>4.2300000000000004</v>
      </c>
    </row>
    <row r="4160" spans="1:2" x14ac:dyDescent="0.25">
      <c r="A4160" s="1">
        <v>42041</v>
      </c>
      <c r="B4160">
        <v>4.21</v>
      </c>
    </row>
    <row r="4161" spans="1:2" x14ac:dyDescent="0.25">
      <c r="A4161" s="1">
        <v>42044</v>
      </c>
      <c r="B4161">
        <v>4.22</v>
      </c>
    </row>
    <row r="4162" spans="1:2" x14ac:dyDescent="0.25">
      <c r="A4162" s="1">
        <v>42045</v>
      </c>
      <c r="B4162">
        <v>4.22</v>
      </c>
    </row>
    <row r="4163" spans="1:2" x14ac:dyDescent="0.25">
      <c r="A4163" s="1">
        <v>42046</v>
      </c>
      <c r="B4163">
        <v>4.21</v>
      </c>
    </row>
    <row r="4164" spans="1:2" x14ac:dyDescent="0.25">
      <c r="A4164" s="1">
        <v>42047</v>
      </c>
      <c r="B4164">
        <v>4.21</v>
      </c>
    </row>
    <row r="4165" spans="1:2" x14ac:dyDescent="0.25">
      <c r="A4165" s="1">
        <v>42048</v>
      </c>
      <c r="B4165">
        <v>4.21</v>
      </c>
    </row>
    <row r="4166" spans="1:2" x14ac:dyDescent="0.25">
      <c r="A4166" s="1">
        <v>42052</v>
      </c>
      <c r="B4166">
        <v>4.22</v>
      </c>
    </row>
    <row r="4167" spans="1:2" x14ac:dyDescent="0.25">
      <c r="A4167" s="1">
        <v>42053</v>
      </c>
      <c r="B4167">
        <v>4.21</v>
      </c>
    </row>
    <row r="4168" spans="1:2" x14ac:dyDescent="0.25">
      <c r="A4168" s="1">
        <v>42054</v>
      </c>
      <c r="B4168">
        <v>4.21</v>
      </c>
    </row>
    <row r="4169" spans="1:2" x14ac:dyDescent="0.25">
      <c r="A4169" s="1">
        <v>42055</v>
      </c>
      <c r="B4169">
        <v>4.21</v>
      </c>
    </row>
    <row r="4170" spans="1:2" x14ac:dyDescent="0.25">
      <c r="A4170" s="1">
        <v>42058</v>
      </c>
      <c r="B4170">
        <v>4.2</v>
      </c>
    </row>
    <row r="4171" spans="1:2" x14ac:dyDescent="0.25">
      <c r="A4171" s="1">
        <v>42059</v>
      </c>
      <c r="B4171">
        <v>4.18</v>
      </c>
    </row>
    <row r="4172" spans="1:2" x14ac:dyDescent="0.25">
      <c r="A4172" s="1">
        <v>42060</v>
      </c>
      <c r="B4172">
        <v>4.16</v>
      </c>
    </row>
    <row r="4173" spans="1:2" x14ac:dyDescent="0.25">
      <c r="A4173" s="1">
        <v>42061</v>
      </c>
      <c r="B4173">
        <v>4.1399999999999997</v>
      </c>
    </row>
    <row r="4174" spans="1:2" x14ac:dyDescent="0.25">
      <c r="A4174" s="1">
        <v>42062</v>
      </c>
      <c r="B4174">
        <v>4.13</v>
      </c>
    </row>
    <row r="4175" spans="1:2" x14ac:dyDescent="0.25">
      <c r="A4175" s="1">
        <v>42065</v>
      </c>
      <c r="B4175">
        <v>4.13</v>
      </c>
    </row>
    <row r="4176" spans="1:2" x14ac:dyDescent="0.25">
      <c r="A4176" s="1">
        <v>42066</v>
      </c>
      <c r="B4176">
        <v>4.1500000000000004</v>
      </c>
    </row>
    <row r="4177" spans="1:2" x14ac:dyDescent="0.25">
      <c r="A4177" s="1">
        <v>42067</v>
      </c>
      <c r="B4177">
        <v>4.17</v>
      </c>
    </row>
    <row r="4178" spans="1:2" x14ac:dyDescent="0.25">
      <c r="A4178" s="1">
        <v>42068</v>
      </c>
      <c r="B4178">
        <v>4.17</v>
      </c>
    </row>
    <row r="4179" spans="1:2" x14ac:dyDescent="0.25">
      <c r="A4179" s="1">
        <v>42069</v>
      </c>
      <c r="B4179">
        <v>4.2</v>
      </c>
    </row>
    <row r="4180" spans="1:2" x14ac:dyDescent="0.25">
      <c r="A4180" s="1">
        <v>42072</v>
      </c>
      <c r="B4180">
        <v>4.21</v>
      </c>
    </row>
    <row r="4181" spans="1:2" x14ac:dyDescent="0.25">
      <c r="A4181" s="1">
        <v>42073</v>
      </c>
      <c r="B4181">
        <v>4.24</v>
      </c>
    </row>
    <row r="4182" spans="1:2" x14ac:dyDescent="0.25">
      <c r="A4182" s="1">
        <v>42074</v>
      </c>
      <c r="B4182">
        <v>4.21</v>
      </c>
    </row>
    <row r="4183" spans="1:2" x14ac:dyDescent="0.25">
      <c r="A4183" s="1">
        <v>42075</v>
      </c>
      <c r="B4183">
        <v>4.2</v>
      </c>
    </row>
    <row r="4184" spans="1:2" x14ac:dyDescent="0.25">
      <c r="A4184" s="1">
        <v>42076</v>
      </c>
      <c r="B4184">
        <v>4.22</v>
      </c>
    </row>
    <row r="4185" spans="1:2" x14ac:dyDescent="0.25">
      <c r="A4185" s="1">
        <v>42079</v>
      </c>
      <c r="B4185">
        <v>4.25</v>
      </c>
    </row>
    <row r="4186" spans="1:2" x14ac:dyDescent="0.25">
      <c r="A4186" s="1">
        <v>42080</v>
      </c>
      <c r="B4186">
        <v>4.25</v>
      </c>
    </row>
    <row r="4187" spans="1:2" x14ac:dyDescent="0.25">
      <c r="A4187" s="1">
        <v>42081</v>
      </c>
      <c r="B4187">
        <v>4.26</v>
      </c>
    </row>
    <row r="4188" spans="1:2" x14ac:dyDescent="0.25">
      <c r="A4188" s="1">
        <v>42082</v>
      </c>
      <c r="B4188">
        <v>4.22</v>
      </c>
    </row>
    <row r="4189" spans="1:2" x14ac:dyDescent="0.25">
      <c r="A4189" s="1">
        <v>42083</v>
      </c>
      <c r="B4189">
        <v>4.2300000000000004</v>
      </c>
    </row>
    <row r="4190" spans="1:2" x14ac:dyDescent="0.25">
      <c r="A4190" s="1">
        <v>42086</v>
      </c>
      <c r="B4190">
        <v>4.22</v>
      </c>
    </row>
    <row r="4191" spans="1:2" x14ac:dyDescent="0.25">
      <c r="A4191" s="1">
        <v>42087</v>
      </c>
      <c r="B4191">
        <v>4.21</v>
      </c>
    </row>
    <row r="4192" spans="1:2" x14ac:dyDescent="0.25">
      <c r="A4192" s="1">
        <v>42088</v>
      </c>
      <c r="B4192">
        <v>4.2</v>
      </c>
    </row>
    <row r="4193" spans="1:2" x14ac:dyDescent="0.25">
      <c r="A4193" s="1">
        <v>42089</v>
      </c>
      <c r="B4193">
        <v>4.22</v>
      </c>
    </row>
    <row r="4194" spans="1:2" x14ac:dyDescent="0.25">
      <c r="A4194" s="1">
        <v>42090</v>
      </c>
      <c r="B4194">
        <v>4.21</v>
      </c>
    </row>
    <row r="4195" spans="1:2" x14ac:dyDescent="0.25">
      <c r="A4195" s="1">
        <v>42093</v>
      </c>
      <c r="B4195">
        <v>4.2</v>
      </c>
    </row>
    <row r="4196" spans="1:2" x14ac:dyDescent="0.25">
      <c r="A4196" s="1">
        <v>42094</v>
      </c>
      <c r="B4196">
        <v>4.21</v>
      </c>
    </row>
    <row r="4197" spans="1:2" x14ac:dyDescent="0.25">
      <c r="A4197" s="1">
        <v>42095</v>
      </c>
      <c r="B4197">
        <v>4.2</v>
      </c>
    </row>
    <row r="4198" spans="1:2" x14ac:dyDescent="0.25">
      <c r="A4198" s="1">
        <v>42096</v>
      </c>
      <c r="B4198">
        <v>4.21</v>
      </c>
    </row>
    <row r="4199" spans="1:2" x14ac:dyDescent="0.25">
      <c r="A4199" s="1">
        <v>42097</v>
      </c>
      <c r="B4199">
        <v>4.2</v>
      </c>
    </row>
    <row r="4200" spans="1:2" x14ac:dyDescent="0.25">
      <c r="A4200" s="1">
        <v>42100</v>
      </c>
      <c r="B4200">
        <v>4.1900000000000004</v>
      </c>
    </row>
    <row r="4201" spans="1:2" x14ac:dyDescent="0.25">
      <c r="A4201" s="1">
        <v>42101</v>
      </c>
      <c r="B4201">
        <v>4.17</v>
      </c>
    </row>
    <row r="4202" spans="1:2" x14ac:dyDescent="0.25">
      <c r="A4202" s="1">
        <v>42102</v>
      </c>
      <c r="B4202">
        <v>4.17</v>
      </c>
    </row>
    <row r="4203" spans="1:2" x14ac:dyDescent="0.25">
      <c r="A4203" s="1">
        <v>42103</v>
      </c>
      <c r="B4203">
        <v>4.17</v>
      </c>
    </row>
    <row r="4204" spans="1:2" x14ac:dyDescent="0.25">
      <c r="A4204" s="1">
        <v>42104</v>
      </c>
      <c r="B4204">
        <v>4.17</v>
      </c>
    </row>
    <row r="4205" spans="1:2" x14ac:dyDescent="0.25">
      <c r="A4205" s="1">
        <v>42107</v>
      </c>
      <c r="B4205">
        <v>4.16</v>
      </c>
    </row>
    <row r="4206" spans="1:2" x14ac:dyDescent="0.25">
      <c r="A4206" s="1">
        <v>42108</v>
      </c>
      <c r="B4206">
        <v>4.1900000000000004</v>
      </c>
    </row>
    <row r="4207" spans="1:2" x14ac:dyDescent="0.25">
      <c r="A4207" s="1">
        <v>42109</v>
      </c>
      <c r="B4207">
        <v>4.1900000000000004</v>
      </c>
    </row>
    <row r="4208" spans="1:2" x14ac:dyDescent="0.25">
      <c r="A4208" s="1">
        <v>42110</v>
      </c>
      <c r="B4208">
        <v>4.1900000000000004</v>
      </c>
    </row>
    <row r="4209" spans="1:2" x14ac:dyDescent="0.25">
      <c r="A4209" s="1">
        <v>42111</v>
      </c>
      <c r="B4209">
        <v>4.2</v>
      </c>
    </row>
    <row r="4210" spans="1:2" x14ac:dyDescent="0.25">
      <c r="A4210" s="1">
        <v>42114</v>
      </c>
      <c r="B4210">
        <v>4.1900000000000004</v>
      </c>
    </row>
    <row r="4211" spans="1:2" x14ac:dyDescent="0.25">
      <c r="A4211" s="1">
        <v>42115</v>
      </c>
      <c r="B4211">
        <v>4.18</v>
      </c>
    </row>
    <row r="4212" spans="1:2" x14ac:dyDescent="0.25">
      <c r="A4212" s="1">
        <v>42116</v>
      </c>
      <c r="B4212">
        <v>4.1900000000000004</v>
      </c>
    </row>
    <row r="4213" spans="1:2" x14ac:dyDescent="0.25">
      <c r="A4213" s="1">
        <v>42117</v>
      </c>
      <c r="B4213">
        <v>4.1900000000000004</v>
      </c>
    </row>
    <row r="4214" spans="1:2" x14ac:dyDescent="0.25">
      <c r="A4214" s="1">
        <v>42118</v>
      </c>
      <c r="B4214">
        <v>4.1900000000000004</v>
      </c>
    </row>
    <row r="4215" spans="1:2" x14ac:dyDescent="0.25">
      <c r="A4215" s="1">
        <v>42121</v>
      </c>
      <c r="B4215">
        <v>4.1900000000000004</v>
      </c>
    </row>
    <row r="4216" spans="1:2" x14ac:dyDescent="0.25">
      <c r="A4216" s="1">
        <v>42122</v>
      </c>
      <c r="B4216">
        <v>4.1900000000000004</v>
      </c>
    </row>
    <row r="4217" spans="1:2" x14ac:dyDescent="0.25">
      <c r="A4217" s="1">
        <v>42123</v>
      </c>
      <c r="B4217">
        <v>4.21</v>
      </c>
    </row>
    <row r="4218" spans="1:2" x14ac:dyDescent="0.25">
      <c r="A4218" s="1">
        <v>42124</v>
      </c>
      <c r="B4218">
        <v>4.22</v>
      </c>
    </row>
    <row r="4219" spans="1:2" x14ac:dyDescent="0.25">
      <c r="A4219" s="1">
        <v>42125</v>
      </c>
      <c r="B4219">
        <v>4.24</v>
      </c>
    </row>
    <row r="4220" spans="1:2" x14ac:dyDescent="0.25">
      <c r="A4220" s="1">
        <v>42128</v>
      </c>
      <c r="B4220">
        <v>4.2300000000000004</v>
      </c>
    </row>
    <row r="4221" spans="1:2" x14ac:dyDescent="0.25">
      <c r="A4221" s="1">
        <v>42129</v>
      </c>
      <c r="B4221">
        <v>4.24</v>
      </c>
    </row>
    <row r="4222" spans="1:2" x14ac:dyDescent="0.25">
      <c r="A4222" s="1">
        <v>42130</v>
      </c>
      <c r="B4222">
        <v>4.2699999999999996</v>
      </c>
    </row>
    <row r="4223" spans="1:2" x14ac:dyDescent="0.25">
      <c r="A4223" s="1">
        <v>42131</v>
      </c>
      <c r="B4223">
        <v>4.28</v>
      </c>
    </row>
    <row r="4224" spans="1:2" x14ac:dyDescent="0.25">
      <c r="A4224" s="1">
        <v>42132</v>
      </c>
      <c r="B4224">
        <v>4.26</v>
      </c>
    </row>
    <row r="4225" spans="1:2" x14ac:dyDescent="0.25">
      <c r="A4225" s="1">
        <v>42135</v>
      </c>
      <c r="B4225">
        <v>4.2699999999999996</v>
      </c>
    </row>
    <row r="4226" spans="1:2" x14ac:dyDescent="0.25">
      <c r="A4226" s="1">
        <v>42136</v>
      </c>
      <c r="B4226">
        <v>4.29</v>
      </c>
    </row>
    <row r="4227" spans="1:2" x14ac:dyDescent="0.25">
      <c r="A4227" s="1">
        <v>42137</v>
      </c>
      <c r="B4227">
        <v>4.28</v>
      </c>
    </row>
    <row r="4228" spans="1:2" x14ac:dyDescent="0.25">
      <c r="A4228" s="1">
        <v>42138</v>
      </c>
      <c r="B4228">
        <v>4.3</v>
      </c>
    </row>
    <row r="4229" spans="1:2" x14ac:dyDescent="0.25">
      <c r="A4229" s="1">
        <v>42139</v>
      </c>
      <c r="B4229">
        <v>4.28</v>
      </c>
    </row>
    <row r="4230" spans="1:2" x14ac:dyDescent="0.25">
      <c r="A4230" s="1">
        <v>42142</v>
      </c>
      <c r="B4230">
        <v>4.28</v>
      </c>
    </row>
    <row r="4231" spans="1:2" x14ac:dyDescent="0.25">
      <c r="A4231" s="1">
        <v>42143</v>
      </c>
      <c r="B4231">
        <v>4.28</v>
      </c>
    </row>
    <row r="4232" spans="1:2" x14ac:dyDescent="0.25">
      <c r="A4232" s="1">
        <v>42144</v>
      </c>
      <c r="B4232">
        <v>4.28</v>
      </c>
    </row>
    <row r="4233" spans="1:2" x14ac:dyDescent="0.25">
      <c r="A4233" s="1">
        <v>42145</v>
      </c>
      <c r="B4233">
        <v>4.2699999999999996</v>
      </c>
    </row>
    <row r="4234" spans="1:2" x14ac:dyDescent="0.25">
      <c r="A4234" s="1">
        <v>42146</v>
      </c>
      <c r="B4234">
        <v>4.2699999999999996</v>
      </c>
    </row>
    <row r="4235" spans="1:2" x14ac:dyDescent="0.25">
      <c r="A4235" s="1">
        <v>42150</v>
      </c>
      <c r="B4235">
        <v>4.25</v>
      </c>
    </row>
    <row r="4236" spans="1:2" x14ac:dyDescent="0.25">
      <c r="A4236" s="1">
        <v>42151</v>
      </c>
      <c r="B4236">
        <v>4.24</v>
      </c>
    </row>
    <row r="4237" spans="1:2" x14ac:dyDescent="0.25">
      <c r="A4237" s="1">
        <v>42152</v>
      </c>
      <c r="B4237">
        <v>4.24</v>
      </c>
    </row>
    <row r="4238" spans="1:2" x14ac:dyDescent="0.25">
      <c r="A4238" s="1">
        <v>42153</v>
      </c>
      <c r="B4238">
        <v>4.24</v>
      </c>
    </row>
    <row r="4239" spans="1:2" x14ac:dyDescent="0.25">
      <c r="A4239" s="1">
        <v>42156</v>
      </c>
      <c r="B4239">
        <v>4.25</v>
      </c>
    </row>
    <row r="4240" spans="1:2" x14ac:dyDescent="0.25">
      <c r="A4240" s="1">
        <v>42157</v>
      </c>
      <c r="B4240">
        <v>4.2699999999999996</v>
      </c>
    </row>
    <row r="4241" spans="1:2" x14ac:dyDescent="0.25">
      <c r="A4241" s="1">
        <v>42158</v>
      </c>
      <c r="B4241">
        <v>4.3</v>
      </c>
    </row>
    <row r="4242" spans="1:2" x14ac:dyDescent="0.25">
      <c r="A4242" s="1">
        <v>42159</v>
      </c>
      <c r="B4242">
        <v>4.3099999999999996</v>
      </c>
    </row>
    <row r="4243" spans="1:2" x14ac:dyDescent="0.25">
      <c r="A4243" s="1">
        <v>42160</v>
      </c>
      <c r="B4243">
        <v>4.3499999999999996</v>
      </c>
    </row>
    <row r="4244" spans="1:2" x14ac:dyDescent="0.25">
      <c r="A4244" s="1">
        <v>42163</v>
      </c>
      <c r="B4244">
        <v>4.3499999999999996</v>
      </c>
    </row>
    <row r="4245" spans="1:2" x14ac:dyDescent="0.25">
      <c r="A4245" s="1">
        <v>42164</v>
      </c>
      <c r="B4245">
        <v>4.37</v>
      </c>
    </row>
    <row r="4246" spans="1:2" x14ac:dyDescent="0.25">
      <c r="A4246" s="1">
        <v>42165</v>
      </c>
      <c r="B4246">
        <v>4.37</v>
      </c>
    </row>
    <row r="4247" spans="1:2" x14ac:dyDescent="0.25">
      <c r="A4247" s="1">
        <v>42166</v>
      </c>
      <c r="B4247">
        <v>4.34</v>
      </c>
    </row>
    <row r="4248" spans="1:2" x14ac:dyDescent="0.25">
      <c r="A4248" s="1">
        <v>42167</v>
      </c>
      <c r="B4248">
        <v>4.3499999999999996</v>
      </c>
    </row>
    <row r="4249" spans="1:2" x14ac:dyDescent="0.25">
      <c r="A4249" s="1">
        <v>42170</v>
      </c>
      <c r="B4249">
        <v>4.38</v>
      </c>
    </row>
    <row r="4250" spans="1:2" x14ac:dyDescent="0.25">
      <c r="A4250" s="1">
        <v>42171</v>
      </c>
      <c r="B4250">
        <v>4.37</v>
      </c>
    </row>
    <row r="4251" spans="1:2" x14ac:dyDescent="0.25">
      <c r="A4251" s="1">
        <v>42172</v>
      </c>
      <c r="B4251">
        <v>4.3600000000000003</v>
      </c>
    </row>
    <row r="4252" spans="1:2" x14ac:dyDescent="0.25">
      <c r="A4252" s="1">
        <v>42173</v>
      </c>
      <c r="B4252">
        <v>4.3600000000000003</v>
      </c>
    </row>
    <row r="4253" spans="1:2" x14ac:dyDescent="0.25">
      <c r="A4253" s="1">
        <v>42174</v>
      </c>
      <c r="B4253">
        <v>4.3099999999999996</v>
      </c>
    </row>
    <row r="4254" spans="1:2" x14ac:dyDescent="0.25">
      <c r="A4254" s="1">
        <v>42177</v>
      </c>
      <c r="B4254">
        <v>4.3</v>
      </c>
    </row>
    <row r="4255" spans="1:2" x14ac:dyDescent="0.25">
      <c r="A4255" s="1">
        <v>42178</v>
      </c>
      <c r="B4255">
        <v>4.3099999999999996</v>
      </c>
    </row>
    <row r="4256" spans="1:2" x14ac:dyDescent="0.25">
      <c r="A4256" s="1">
        <v>42179</v>
      </c>
      <c r="B4256">
        <v>4.3099999999999996</v>
      </c>
    </row>
    <row r="4257" spans="1:2" x14ac:dyDescent="0.25">
      <c r="A4257" s="1">
        <v>42180</v>
      </c>
      <c r="B4257">
        <v>4.32</v>
      </c>
    </row>
    <row r="4258" spans="1:2" x14ac:dyDescent="0.25">
      <c r="A4258" s="1">
        <v>42181</v>
      </c>
      <c r="B4258">
        <v>4.33</v>
      </c>
    </row>
    <row r="4259" spans="1:2" x14ac:dyDescent="0.25">
      <c r="A4259" s="1">
        <v>42184</v>
      </c>
      <c r="B4259">
        <v>4.37</v>
      </c>
    </row>
    <row r="4260" spans="1:2" x14ac:dyDescent="0.25">
      <c r="A4260" s="1">
        <v>42185</v>
      </c>
      <c r="B4260">
        <v>4.3600000000000003</v>
      </c>
    </row>
    <row r="4261" spans="1:2" x14ac:dyDescent="0.25">
      <c r="A4261" s="1">
        <v>42186</v>
      </c>
      <c r="B4261">
        <v>4.3499999999999996</v>
      </c>
    </row>
    <row r="4262" spans="1:2" x14ac:dyDescent="0.25">
      <c r="A4262" s="1">
        <v>42187</v>
      </c>
      <c r="B4262">
        <v>4.3499999999999996</v>
      </c>
    </row>
    <row r="4263" spans="1:2" x14ac:dyDescent="0.25">
      <c r="A4263" s="1">
        <v>42191</v>
      </c>
      <c r="B4263">
        <v>4.33</v>
      </c>
    </row>
    <row r="4264" spans="1:2" x14ac:dyDescent="0.25">
      <c r="A4264" s="1">
        <v>42192</v>
      </c>
      <c r="B4264">
        <v>4.32</v>
      </c>
    </row>
    <row r="4265" spans="1:2" x14ac:dyDescent="0.25">
      <c r="A4265" s="1">
        <v>42193</v>
      </c>
      <c r="B4265">
        <v>4.34</v>
      </c>
    </row>
    <row r="4266" spans="1:2" x14ac:dyDescent="0.25">
      <c r="A4266" s="1">
        <v>42194</v>
      </c>
      <c r="B4266">
        <v>4.33</v>
      </c>
    </row>
    <row r="4267" spans="1:2" x14ac:dyDescent="0.25">
      <c r="A4267" s="1">
        <v>42195</v>
      </c>
      <c r="B4267">
        <v>4.32</v>
      </c>
    </row>
    <row r="4268" spans="1:2" x14ac:dyDescent="0.25">
      <c r="A4268" s="1">
        <v>42198</v>
      </c>
      <c r="B4268">
        <v>4.3</v>
      </c>
    </row>
    <row r="4269" spans="1:2" x14ac:dyDescent="0.25">
      <c r="A4269" s="1">
        <v>42199</v>
      </c>
      <c r="B4269">
        <v>4.3099999999999996</v>
      </c>
    </row>
    <row r="4270" spans="1:2" x14ac:dyDescent="0.25">
      <c r="A4270" s="1">
        <v>42200</v>
      </c>
      <c r="B4270">
        <v>4.29</v>
      </c>
    </row>
    <row r="4271" spans="1:2" x14ac:dyDescent="0.25">
      <c r="A4271" s="1">
        <v>42201</v>
      </c>
      <c r="B4271">
        <v>4.29</v>
      </c>
    </row>
    <row r="4272" spans="1:2" x14ac:dyDescent="0.25">
      <c r="A4272" s="1">
        <v>42202</v>
      </c>
      <c r="B4272">
        <v>4.29</v>
      </c>
    </row>
    <row r="4273" spans="1:2" x14ac:dyDescent="0.25">
      <c r="A4273" s="1">
        <v>42205</v>
      </c>
      <c r="B4273">
        <v>4.29</v>
      </c>
    </row>
    <row r="4274" spans="1:2" x14ac:dyDescent="0.25">
      <c r="A4274" s="1">
        <v>42206</v>
      </c>
      <c r="B4274">
        <v>4.29</v>
      </c>
    </row>
    <row r="4275" spans="1:2" x14ac:dyDescent="0.25">
      <c r="A4275" s="1">
        <v>42207</v>
      </c>
      <c r="B4275">
        <v>4.3</v>
      </c>
    </row>
    <row r="4276" spans="1:2" x14ac:dyDescent="0.25">
      <c r="A4276" s="1">
        <v>42208</v>
      </c>
      <c r="B4276">
        <v>4.29</v>
      </c>
    </row>
    <row r="4277" spans="1:2" x14ac:dyDescent="0.25">
      <c r="A4277" s="1">
        <v>42209</v>
      </c>
      <c r="B4277">
        <v>4.3099999999999996</v>
      </c>
    </row>
    <row r="4278" spans="1:2" x14ac:dyDescent="0.25">
      <c r="A4278" s="1">
        <v>42212</v>
      </c>
      <c r="B4278">
        <v>4.32</v>
      </c>
    </row>
    <row r="4279" spans="1:2" x14ac:dyDescent="0.25">
      <c r="A4279" s="1">
        <v>42213</v>
      </c>
      <c r="B4279">
        <v>4.3099999999999996</v>
      </c>
    </row>
    <row r="4280" spans="1:2" x14ac:dyDescent="0.25">
      <c r="A4280" s="1">
        <v>42214</v>
      </c>
      <c r="B4280">
        <v>4.28</v>
      </c>
    </row>
    <row r="4281" spans="1:2" x14ac:dyDescent="0.25">
      <c r="A4281" s="1">
        <v>42215</v>
      </c>
      <c r="B4281">
        <v>4.26</v>
      </c>
    </row>
    <row r="4282" spans="1:2" x14ac:dyDescent="0.25">
      <c r="A4282" s="1">
        <v>42216</v>
      </c>
      <c r="B4282">
        <v>4.26</v>
      </c>
    </row>
    <row r="4283" spans="1:2" x14ac:dyDescent="0.25">
      <c r="A4283" s="1">
        <v>42219</v>
      </c>
      <c r="B4283">
        <v>4.25</v>
      </c>
    </row>
    <row r="4284" spans="1:2" x14ac:dyDescent="0.25">
      <c r="A4284" s="1">
        <v>42220</v>
      </c>
      <c r="B4284">
        <v>4.26</v>
      </c>
    </row>
    <row r="4285" spans="1:2" x14ac:dyDescent="0.25">
      <c r="A4285" s="1">
        <v>42221</v>
      </c>
      <c r="B4285">
        <v>4.26</v>
      </c>
    </row>
    <row r="4286" spans="1:2" x14ac:dyDescent="0.25">
      <c r="A4286" s="1">
        <v>42222</v>
      </c>
      <c r="B4286">
        <v>4.2699999999999996</v>
      </c>
    </row>
    <row r="4287" spans="1:2" x14ac:dyDescent="0.25">
      <c r="A4287" s="1">
        <v>42223</v>
      </c>
      <c r="B4287">
        <v>4.28</v>
      </c>
    </row>
    <row r="4288" spans="1:2" x14ac:dyDescent="0.25">
      <c r="A4288" s="1">
        <v>42226</v>
      </c>
      <c r="B4288">
        <v>4.28</v>
      </c>
    </row>
    <row r="4289" spans="1:2" x14ac:dyDescent="0.25">
      <c r="A4289" s="1">
        <v>42227</v>
      </c>
      <c r="B4289">
        <v>4.29</v>
      </c>
    </row>
    <row r="4290" spans="1:2" x14ac:dyDescent="0.25">
      <c r="A4290" s="1">
        <v>42228</v>
      </c>
      <c r="B4290">
        <v>4.3099999999999996</v>
      </c>
    </row>
    <row r="4291" spans="1:2" x14ac:dyDescent="0.25">
      <c r="A4291" s="1">
        <v>42229</v>
      </c>
      <c r="B4291">
        <v>4.29</v>
      </c>
    </row>
    <row r="4292" spans="1:2" x14ac:dyDescent="0.25">
      <c r="A4292" s="1">
        <v>42230</v>
      </c>
      <c r="B4292">
        <v>4.3</v>
      </c>
    </row>
    <row r="4293" spans="1:2" x14ac:dyDescent="0.25">
      <c r="A4293" s="1">
        <v>42233</v>
      </c>
      <c r="B4293">
        <v>4.3</v>
      </c>
    </row>
    <row r="4294" spans="1:2" x14ac:dyDescent="0.25">
      <c r="A4294" s="1">
        <v>42234</v>
      </c>
      <c r="B4294">
        <v>4.3</v>
      </c>
    </row>
    <row r="4295" spans="1:2" x14ac:dyDescent="0.25">
      <c r="A4295" s="1">
        <v>42235</v>
      </c>
      <c r="B4295">
        <v>4.3099999999999996</v>
      </c>
    </row>
    <row r="4296" spans="1:2" x14ac:dyDescent="0.25">
      <c r="A4296" s="1">
        <v>42236</v>
      </c>
      <c r="B4296">
        <v>4.3099999999999996</v>
      </c>
    </row>
    <row r="4297" spans="1:2" x14ac:dyDescent="0.25">
      <c r="A4297" s="1">
        <v>42237</v>
      </c>
      <c r="B4297">
        <v>4.32</v>
      </c>
    </row>
    <row r="4298" spans="1:2" x14ac:dyDescent="0.25">
      <c r="A4298" s="1">
        <v>42240</v>
      </c>
      <c r="B4298">
        <v>4.3600000000000003</v>
      </c>
    </row>
    <row r="4299" spans="1:2" x14ac:dyDescent="0.25">
      <c r="A4299" s="1">
        <v>42241</v>
      </c>
      <c r="B4299">
        <v>4.34</v>
      </c>
    </row>
    <row r="4300" spans="1:2" x14ac:dyDescent="0.25">
      <c r="A4300" s="1">
        <v>42242</v>
      </c>
      <c r="B4300">
        <v>4.3499999999999996</v>
      </c>
    </row>
    <row r="4301" spans="1:2" x14ac:dyDescent="0.25">
      <c r="A4301" s="1">
        <v>42243</v>
      </c>
      <c r="B4301">
        <v>4.3099999999999996</v>
      </c>
    </row>
    <row r="4302" spans="1:2" x14ac:dyDescent="0.25">
      <c r="A4302" s="1">
        <v>42244</v>
      </c>
      <c r="B4302">
        <v>4.29</v>
      </c>
    </row>
    <row r="4303" spans="1:2" x14ac:dyDescent="0.25">
      <c r="A4303" s="1">
        <v>42247</v>
      </c>
      <c r="B4303">
        <v>4.3</v>
      </c>
    </row>
    <row r="4304" spans="1:2" x14ac:dyDescent="0.25">
      <c r="A4304" s="1">
        <v>42248</v>
      </c>
      <c r="B4304">
        <v>4.3099999999999996</v>
      </c>
    </row>
    <row r="4305" spans="1:2" x14ac:dyDescent="0.25">
      <c r="A4305" s="1">
        <v>42249</v>
      </c>
      <c r="B4305">
        <v>4.3</v>
      </c>
    </row>
    <row r="4306" spans="1:2" x14ac:dyDescent="0.25">
      <c r="A4306" s="1">
        <v>42250</v>
      </c>
      <c r="B4306">
        <v>4.29</v>
      </c>
    </row>
    <row r="4307" spans="1:2" x14ac:dyDescent="0.25">
      <c r="A4307" s="1">
        <v>42251</v>
      </c>
      <c r="B4307">
        <v>4.29</v>
      </c>
    </row>
    <row r="4308" spans="1:2" x14ac:dyDescent="0.25">
      <c r="A4308" s="1">
        <v>42255</v>
      </c>
      <c r="B4308">
        <v>4.2699999999999996</v>
      </c>
    </row>
    <row r="4309" spans="1:2" x14ac:dyDescent="0.25">
      <c r="A4309" s="1">
        <v>42256</v>
      </c>
      <c r="B4309">
        <v>4.25</v>
      </c>
    </row>
    <row r="4310" spans="1:2" x14ac:dyDescent="0.25">
      <c r="A4310" s="1">
        <v>42257</v>
      </c>
      <c r="B4310">
        <v>4.26</v>
      </c>
    </row>
    <row r="4311" spans="1:2" x14ac:dyDescent="0.25">
      <c r="A4311" s="1">
        <v>42258</v>
      </c>
      <c r="B4311">
        <v>4.26</v>
      </c>
    </row>
    <row r="4312" spans="1:2" x14ac:dyDescent="0.25">
      <c r="A4312" s="1">
        <v>42261</v>
      </c>
      <c r="B4312">
        <v>4.2699999999999996</v>
      </c>
    </row>
    <row r="4313" spans="1:2" x14ac:dyDescent="0.25">
      <c r="A4313" s="1">
        <v>42262</v>
      </c>
      <c r="B4313">
        <v>4.2699999999999996</v>
      </c>
    </row>
    <row r="4314" spans="1:2" x14ac:dyDescent="0.25">
      <c r="A4314" s="1">
        <v>42263</v>
      </c>
      <c r="B4314">
        <v>4.28</v>
      </c>
    </row>
    <row r="4315" spans="1:2" x14ac:dyDescent="0.25">
      <c r="A4315" s="1">
        <v>42264</v>
      </c>
      <c r="B4315">
        <v>4.28</v>
      </c>
    </row>
    <row r="4316" spans="1:2" x14ac:dyDescent="0.25">
      <c r="A4316" s="1">
        <v>42265</v>
      </c>
      <c r="B4316">
        <v>4.28</v>
      </c>
    </row>
    <row r="4317" spans="1:2" x14ac:dyDescent="0.25">
      <c r="A4317" s="1">
        <v>42268</v>
      </c>
      <c r="B4317">
        <v>4.2699999999999996</v>
      </c>
    </row>
    <row r="4318" spans="1:2" x14ac:dyDescent="0.25">
      <c r="A4318" s="1">
        <v>42269</v>
      </c>
      <c r="B4318">
        <v>4.29</v>
      </c>
    </row>
    <row r="4319" spans="1:2" x14ac:dyDescent="0.25">
      <c r="A4319" s="1">
        <v>42270</v>
      </c>
      <c r="B4319">
        <v>4.29</v>
      </c>
    </row>
    <row r="4320" spans="1:2" x14ac:dyDescent="0.25">
      <c r="A4320" s="1">
        <v>42271</v>
      </c>
      <c r="B4320">
        <v>4.3099999999999996</v>
      </c>
    </row>
    <row r="4321" spans="1:2" x14ac:dyDescent="0.25">
      <c r="A4321" s="1">
        <v>42272</v>
      </c>
      <c r="B4321">
        <v>4.32</v>
      </c>
    </row>
    <row r="4322" spans="1:2" x14ac:dyDescent="0.25">
      <c r="A4322" s="1">
        <v>42275</v>
      </c>
      <c r="B4322">
        <v>4.37</v>
      </c>
    </row>
    <row r="4323" spans="1:2" x14ac:dyDescent="0.25">
      <c r="A4323" s="1">
        <v>42276</v>
      </c>
      <c r="B4323">
        <v>4.38</v>
      </c>
    </row>
    <row r="4324" spans="1:2" x14ac:dyDescent="0.25">
      <c r="A4324" s="1">
        <v>42277</v>
      </c>
      <c r="B4324">
        <v>4.3899999999999997</v>
      </c>
    </row>
    <row r="4325" spans="1:2" x14ac:dyDescent="0.25">
      <c r="A4325" s="1">
        <v>42278</v>
      </c>
      <c r="B4325">
        <v>4.3899999999999997</v>
      </c>
    </row>
    <row r="4326" spans="1:2" x14ac:dyDescent="0.25">
      <c r="A4326" s="1">
        <v>42279</v>
      </c>
      <c r="B4326">
        <v>4.42</v>
      </c>
    </row>
    <row r="4327" spans="1:2" x14ac:dyDescent="0.25">
      <c r="A4327" s="1">
        <v>42282</v>
      </c>
      <c r="B4327">
        <v>4.38</v>
      </c>
    </row>
    <row r="4328" spans="1:2" x14ac:dyDescent="0.25">
      <c r="A4328" s="1">
        <v>42283</v>
      </c>
      <c r="B4328">
        <v>4.3600000000000003</v>
      </c>
    </row>
    <row r="4329" spans="1:2" x14ac:dyDescent="0.25">
      <c r="A4329" s="1">
        <v>42284</v>
      </c>
      <c r="B4329">
        <v>4.33</v>
      </c>
    </row>
    <row r="4330" spans="1:2" x14ac:dyDescent="0.25">
      <c r="A4330" s="1">
        <v>42285</v>
      </c>
      <c r="B4330">
        <v>4.33</v>
      </c>
    </row>
    <row r="4331" spans="1:2" x14ac:dyDescent="0.25">
      <c r="A4331" s="1">
        <v>42286</v>
      </c>
      <c r="B4331">
        <v>4.3</v>
      </c>
    </row>
    <row r="4332" spans="1:2" x14ac:dyDescent="0.25">
      <c r="A4332" s="1">
        <v>42290</v>
      </c>
      <c r="B4332">
        <v>4.3099999999999996</v>
      </c>
    </row>
    <row r="4333" spans="1:2" x14ac:dyDescent="0.25">
      <c r="A4333" s="1">
        <v>42291</v>
      </c>
      <c r="B4333">
        <v>4.32</v>
      </c>
    </row>
    <row r="4334" spans="1:2" x14ac:dyDescent="0.25">
      <c r="A4334" s="1">
        <v>42292</v>
      </c>
      <c r="B4334">
        <v>4.32</v>
      </c>
    </row>
    <row r="4335" spans="1:2" x14ac:dyDescent="0.25">
      <c r="A4335" s="1">
        <v>42293</v>
      </c>
      <c r="B4335">
        <v>4.29</v>
      </c>
    </row>
    <row r="4336" spans="1:2" x14ac:dyDescent="0.25">
      <c r="A4336" s="1">
        <v>42296</v>
      </c>
      <c r="B4336">
        <v>4.28</v>
      </c>
    </row>
    <row r="4337" spans="1:2" x14ac:dyDescent="0.25">
      <c r="A4337" s="1">
        <v>42297</v>
      </c>
      <c r="B4337">
        <v>4.26</v>
      </c>
    </row>
    <row r="4338" spans="1:2" x14ac:dyDescent="0.25">
      <c r="A4338" s="1">
        <v>42298</v>
      </c>
      <c r="B4338">
        <v>4.26</v>
      </c>
    </row>
    <row r="4339" spans="1:2" x14ac:dyDescent="0.25">
      <c r="A4339" s="1">
        <v>42299</v>
      </c>
      <c r="B4339">
        <v>4.2699999999999996</v>
      </c>
    </row>
    <row r="4340" spans="1:2" x14ac:dyDescent="0.25">
      <c r="A4340" s="1">
        <v>42300</v>
      </c>
      <c r="B4340">
        <v>4.25</v>
      </c>
    </row>
    <row r="4341" spans="1:2" x14ac:dyDescent="0.25">
      <c r="A4341" s="1">
        <v>42303</v>
      </c>
      <c r="B4341">
        <v>4.2300000000000004</v>
      </c>
    </row>
    <row r="4342" spans="1:2" x14ac:dyDescent="0.25">
      <c r="A4342" s="1">
        <v>42304</v>
      </c>
      <c r="B4342">
        <v>4.2300000000000004</v>
      </c>
    </row>
    <row r="4343" spans="1:2" x14ac:dyDescent="0.25">
      <c r="A4343" s="1">
        <v>42305</v>
      </c>
      <c r="B4343">
        <v>4.22</v>
      </c>
    </row>
    <row r="4344" spans="1:2" x14ac:dyDescent="0.25">
      <c r="A4344" s="1">
        <v>42306</v>
      </c>
      <c r="B4344">
        <v>4.2300000000000004</v>
      </c>
    </row>
    <row r="4345" spans="1:2" x14ac:dyDescent="0.25">
      <c r="A4345" s="1">
        <v>42307</v>
      </c>
      <c r="B4345">
        <v>4.22</v>
      </c>
    </row>
    <row r="4346" spans="1:2" x14ac:dyDescent="0.25">
      <c r="A4346" s="1">
        <v>42310</v>
      </c>
      <c r="B4346">
        <v>4.22</v>
      </c>
    </row>
    <row r="4347" spans="1:2" x14ac:dyDescent="0.25">
      <c r="A4347" s="1">
        <v>42311</v>
      </c>
      <c r="B4347">
        <v>4.22</v>
      </c>
    </row>
    <row r="4348" spans="1:2" x14ac:dyDescent="0.25">
      <c r="A4348" s="1">
        <v>42312</v>
      </c>
      <c r="B4348">
        <v>4.22</v>
      </c>
    </row>
    <row r="4349" spans="1:2" x14ac:dyDescent="0.25">
      <c r="A4349" s="1">
        <v>42313</v>
      </c>
      <c r="B4349">
        <v>4.2300000000000004</v>
      </c>
    </row>
    <row r="4350" spans="1:2" x14ac:dyDescent="0.25">
      <c r="A4350" s="1">
        <v>42314</v>
      </c>
      <c r="B4350">
        <v>4.2699999999999996</v>
      </c>
    </row>
    <row r="4351" spans="1:2" x14ac:dyDescent="0.25">
      <c r="A4351" s="1">
        <v>42317</v>
      </c>
      <c r="B4351">
        <v>4.29</v>
      </c>
    </row>
    <row r="4352" spans="1:2" x14ac:dyDescent="0.25">
      <c r="A4352" s="1">
        <v>42318</v>
      </c>
      <c r="B4352">
        <v>4.3</v>
      </c>
    </row>
    <row r="4353" spans="1:2" x14ac:dyDescent="0.25">
      <c r="A4353" s="1">
        <v>42320</v>
      </c>
      <c r="B4353">
        <v>4.32</v>
      </c>
    </row>
    <row r="4354" spans="1:2" x14ac:dyDescent="0.25">
      <c r="A4354" s="1">
        <v>42321</v>
      </c>
      <c r="B4354">
        <v>4.33</v>
      </c>
    </row>
    <row r="4355" spans="1:2" x14ac:dyDescent="0.25">
      <c r="A4355" s="1">
        <v>42324</v>
      </c>
      <c r="B4355">
        <v>4.34</v>
      </c>
    </row>
    <row r="4356" spans="1:2" x14ac:dyDescent="0.25">
      <c r="A4356" s="1">
        <v>42325</v>
      </c>
      <c r="B4356">
        <v>4.3099999999999996</v>
      </c>
    </row>
    <row r="4357" spans="1:2" x14ac:dyDescent="0.25">
      <c r="A4357" s="1">
        <v>42326</v>
      </c>
      <c r="B4357">
        <v>4.32</v>
      </c>
    </row>
    <row r="4358" spans="1:2" x14ac:dyDescent="0.25">
      <c r="A4358" s="1">
        <v>42327</v>
      </c>
      <c r="B4358">
        <v>4.32</v>
      </c>
    </row>
    <row r="4359" spans="1:2" x14ac:dyDescent="0.25">
      <c r="A4359" s="1">
        <v>42328</v>
      </c>
      <c r="B4359">
        <v>4.33</v>
      </c>
    </row>
    <row r="4360" spans="1:2" x14ac:dyDescent="0.25">
      <c r="A4360" s="1">
        <v>42331</v>
      </c>
      <c r="B4360">
        <v>4.3099999999999996</v>
      </c>
    </row>
    <row r="4361" spans="1:2" x14ac:dyDescent="0.25">
      <c r="A4361" s="1">
        <v>42332</v>
      </c>
      <c r="B4361">
        <v>4.3099999999999996</v>
      </c>
    </row>
    <row r="4362" spans="1:2" x14ac:dyDescent="0.25">
      <c r="A4362" s="1">
        <v>42333</v>
      </c>
      <c r="B4362">
        <v>4.3099999999999996</v>
      </c>
    </row>
    <row r="4363" spans="1:2" x14ac:dyDescent="0.25">
      <c r="A4363" s="1">
        <v>42335</v>
      </c>
      <c r="B4363">
        <v>4.3</v>
      </c>
    </row>
    <row r="4364" spans="1:2" x14ac:dyDescent="0.25">
      <c r="A4364" s="1">
        <v>42338</v>
      </c>
      <c r="B4364">
        <v>4.3</v>
      </c>
    </row>
    <row r="4365" spans="1:2" x14ac:dyDescent="0.25">
      <c r="A4365" s="1">
        <v>42339</v>
      </c>
      <c r="B4365">
        <v>4.3</v>
      </c>
    </row>
    <row r="4366" spans="1:2" x14ac:dyDescent="0.25">
      <c r="A4366" s="1">
        <v>42340</v>
      </c>
      <c r="B4366">
        <v>4.29</v>
      </c>
    </row>
    <row r="4367" spans="1:2" x14ac:dyDescent="0.25">
      <c r="A4367" s="1">
        <v>42341</v>
      </c>
      <c r="B4367">
        <v>4.3099999999999996</v>
      </c>
    </row>
    <row r="4368" spans="1:2" x14ac:dyDescent="0.25">
      <c r="A4368" s="1">
        <v>42342</v>
      </c>
      <c r="B4368">
        <v>4.3099999999999996</v>
      </c>
    </row>
    <row r="4369" spans="1:2" x14ac:dyDescent="0.25">
      <c r="A4369" s="1">
        <v>42345</v>
      </c>
      <c r="B4369">
        <v>4.32</v>
      </c>
    </row>
    <row r="4370" spans="1:2" x14ac:dyDescent="0.25">
      <c r="A4370" s="1">
        <v>42346</v>
      </c>
      <c r="B4370">
        <v>4.34</v>
      </c>
    </row>
    <row r="4371" spans="1:2" x14ac:dyDescent="0.25">
      <c r="A4371" s="1">
        <v>42347</v>
      </c>
      <c r="B4371">
        <v>4.34</v>
      </c>
    </row>
    <row r="4372" spans="1:2" x14ac:dyDescent="0.25">
      <c r="A4372" s="1">
        <v>42348</v>
      </c>
      <c r="B4372">
        <v>4.3499999999999996</v>
      </c>
    </row>
    <row r="4373" spans="1:2" x14ac:dyDescent="0.25">
      <c r="A4373" s="1">
        <v>42349</v>
      </c>
      <c r="B4373">
        <v>4.3899999999999997</v>
      </c>
    </row>
    <row r="4374" spans="1:2" x14ac:dyDescent="0.25">
      <c r="A4374" s="1">
        <v>42352</v>
      </c>
      <c r="B4374">
        <v>4.45</v>
      </c>
    </row>
    <row r="4375" spans="1:2" x14ac:dyDescent="0.25">
      <c r="A4375" s="1">
        <v>42353</v>
      </c>
      <c r="B4375">
        <v>4.41</v>
      </c>
    </row>
    <row r="4376" spans="1:2" x14ac:dyDescent="0.25">
      <c r="A4376" s="1">
        <v>42354</v>
      </c>
      <c r="B4376">
        <v>4.4000000000000004</v>
      </c>
    </row>
    <row r="4377" spans="1:2" x14ac:dyDescent="0.25">
      <c r="A4377" s="1">
        <v>42355</v>
      </c>
      <c r="B4377">
        <v>4.38</v>
      </c>
    </row>
    <row r="4378" spans="1:2" x14ac:dyDescent="0.25">
      <c r="A4378" s="1">
        <v>42356</v>
      </c>
      <c r="B4378">
        <v>4.3899999999999997</v>
      </c>
    </row>
    <row r="4379" spans="1:2" x14ac:dyDescent="0.25">
      <c r="A4379" s="1">
        <v>42359</v>
      </c>
      <c r="B4379">
        <v>4.4000000000000004</v>
      </c>
    </row>
    <row r="4380" spans="1:2" x14ac:dyDescent="0.25">
      <c r="A4380" s="1">
        <v>42360</v>
      </c>
      <c r="B4380">
        <v>4.38</v>
      </c>
    </row>
    <row r="4381" spans="1:2" x14ac:dyDescent="0.25">
      <c r="A4381" s="1">
        <v>42361</v>
      </c>
      <c r="B4381">
        <v>4.37</v>
      </c>
    </row>
    <row r="4382" spans="1:2" x14ac:dyDescent="0.25">
      <c r="A4382" s="1">
        <v>42362</v>
      </c>
      <c r="B4382">
        <v>4.3499999999999996</v>
      </c>
    </row>
    <row r="4383" spans="1:2" x14ac:dyDescent="0.25">
      <c r="A4383" s="1">
        <v>42366</v>
      </c>
      <c r="B4383">
        <v>4.3499999999999996</v>
      </c>
    </row>
    <row r="4384" spans="1:2" x14ac:dyDescent="0.25">
      <c r="A4384" s="1">
        <v>42367</v>
      </c>
      <c r="B4384">
        <v>4.34</v>
      </c>
    </row>
    <row r="4385" spans="1:2" x14ac:dyDescent="0.25">
      <c r="A4385" s="1">
        <v>42368</v>
      </c>
      <c r="B4385">
        <v>4.34</v>
      </c>
    </row>
    <row r="4386" spans="1:2" x14ac:dyDescent="0.25">
      <c r="A4386" s="1">
        <v>42369</v>
      </c>
      <c r="B4386">
        <v>4.34</v>
      </c>
    </row>
    <row r="4387" spans="1:2" x14ac:dyDescent="0.25">
      <c r="A4387" s="1">
        <v>42373</v>
      </c>
      <c r="B4387">
        <v>4.3600000000000003</v>
      </c>
    </row>
    <row r="4388" spans="1:2" x14ac:dyDescent="0.25">
      <c r="A4388" s="1">
        <v>42374</v>
      </c>
      <c r="B4388">
        <v>4.3499999999999996</v>
      </c>
    </row>
    <row r="4389" spans="1:2" x14ac:dyDescent="0.25">
      <c r="A4389" s="1">
        <v>42375</v>
      </c>
      <c r="B4389">
        <v>4.34</v>
      </c>
    </row>
    <row r="4390" spans="1:2" x14ac:dyDescent="0.25">
      <c r="A4390" s="1">
        <v>42376</v>
      </c>
      <c r="B4390">
        <v>4.3600000000000003</v>
      </c>
    </row>
    <row r="4391" spans="1:2" x14ac:dyDescent="0.25">
      <c r="A4391" s="1">
        <v>42377</v>
      </c>
      <c r="B4391">
        <v>4.3600000000000003</v>
      </c>
    </row>
    <row r="4392" spans="1:2" x14ac:dyDescent="0.25">
      <c r="A4392" s="1">
        <v>42380</v>
      </c>
      <c r="B4392">
        <v>4.37</v>
      </c>
    </row>
    <row r="4393" spans="1:2" x14ac:dyDescent="0.25">
      <c r="A4393" s="1">
        <v>42381</v>
      </c>
      <c r="B4393">
        <v>4.3499999999999996</v>
      </c>
    </row>
    <row r="4394" spans="1:2" x14ac:dyDescent="0.25">
      <c r="A4394" s="1">
        <v>42382</v>
      </c>
      <c r="B4394">
        <v>4.3499999999999996</v>
      </c>
    </row>
    <row r="4395" spans="1:2" x14ac:dyDescent="0.25">
      <c r="A4395" s="1">
        <v>42383</v>
      </c>
      <c r="B4395">
        <v>4.38</v>
      </c>
    </row>
    <row r="4396" spans="1:2" x14ac:dyDescent="0.25">
      <c r="A4396" s="1">
        <v>42384</v>
      </c>
      <c r="B4396">
        <v>4.4000000000000004</v>
      </c>
    </row>
    <row r="4397" spans="1:2" x14ac:dyDescent="0.25">
      <c r="A4397" s="1">
        <v>42388</v>
      </c>
      <c r="B4397">
        <v>4.38</v>
      </c>
    </row>
    <row r="4398" spans="1:2" x14ac:dyDescent="0.25">
      <c r="A4398" s="1">
        <v>42389</v>
      </c>
      <c r="B4398">
        <v>4.4000000000000004</v>
      </c>
    </row>
    <row r="4399" spans="1:2" x14ac:dyDescent="0.25">
      <c r="A4399" s="1">
        <v>42390</v>
      </c>
      <c r="B4399">
        <v>4.3899999999999997</v>
      </c>
    </row>
    <row r="4400" spans="1:2" x14ac:dyDescent="0.25">
      <c r="A4400" s="1">
        <v>42391</v>
      </c>
      <c r="B4400">
        <v>4.3499999999999996</v>
      </c>
    </row>
    <row r="4401" spans="1:2" x14ac:dyDescent="0.25">
      <c r="A4401" s="1">
        <v>42394</v>
      </c>
      <c r="B4401">
        <v>4.33</v>
      </c>
    </row>
    <row r="4402" spans="1:2" x14ac:dyDescent="0.25">
      <c r="A4402" s="1">
        <v>42395</v>
      </c>
      <c r="B4402">
        <v>4.32</v>
      </c>
    </row>
    <row r="4403" spans="1:2" x14ac:dyDescent="0.25">
      <c r="A4403" s="1">
        <v>42396</v>
      </c>
      <c r="B4403">
        <v>4.32</v>
      </c>
    </row>
    <row r="4404" spans="1:2" x14ac:dyDescent="0.25">
      <c r="A4404" s="1">
        <v>42397</v>
      </c>
      <c r="B4404">
        <v>4.3</v>
      </c>
    </row>
    <row r="4405" spans="1:2" x14ac:dyDescent="0.25">
      <c r="A4405" s="1">
        <v>42398</v>
      </c>
      <c r="B4405">
        <v>4.29</v>
      </c>
    </row>
    <row r="4406" spans="1:2" x14ac:dyDescent="0.25">
      <c r="A4406" s="1">
        <v>42401</v>
      </c>
      <c r="B4406">
        <v>4.32</v>
      </c>
    </row>
    <row r="4407" spans="1:2" x14ac:dyDescent="0.25">
      <c r="A4407" s="1">
        <v>42402</v>
      </c>
      <c r="B4407">
        <v>4.33</v>
      </c>
    </row>
    <row r="4408" spans="1:2" x14ac:dyDescent="0.25">
      <c r="A4408" s="1">
        <v>42403</v>
      </c>
      <c r="B4408">
        <v>4.34</v>
      </c>
    </row>
    <row r="4409" spans="1:2" x14ac:dyDescent="0.25">
      <c r="A4409" s="1">
        <v>42404</v>
      </c>
      <c r="B4409">
        <v>4.33</v>
      </c>
    </row>
    <row r="4410" spans="1:2" x14ac:dyDescent="0.25">
      <c r="A4410" s="1">
        <v>42405</v>
      </c>
      <c r="B4410">
        <v>4.33</v>
      </c>
    </row>
    <row r="4411" spans="1:2" x14ac:dyDescent="0.25">
      <c r="A4411" s="1">
        <v>42408</v>
      </c>
      <c r="B4411">
        <v>4.3499999999999996</v>
      </c>
    </row>
    <row r="4412" spans="1:2" x14ac:dyDescent="0.25">
      <c r="A4412" s="1">
        <v>42409</v>
      </c>
      <c r="B4412">
        <v>4.3499999999999996</v>
      </c>
    </row>
    <row r="4413" spans="1:2" x14ac:dyDescent="0.25">
      <c r="A4413" s="1">
        <v>42410</v>
      </c>
      <c r="B4413">
        <v>4.33</v>
      </c>
    </row>
    <row r="4414" spans="1:2" x14ac:dyDescent="0.25">
      <c r="A4414" s="1">
        <v>42411</v>
      </c>
      <c r="B4414">
        <v>4.3499999999999996</v>
      </c>
    </row>
    <row r="4415" spans="1:2" x14ac:dyDescent="0.25">
      <c r="A4415" s="1">
        <v>42412</v>
      </c>
      <c r="B4415">
        <v>4.34</v>
      </c>
    </row>
    <row r="4416" spans="1:2" x14ac:dyDescent="0.25">
      <c r="A4416" s="1">
        <v>42416</v>
      </c>
      <c r="B4416">
        <v>4.33</v>
      </c>
    </row>
    <row r="4417" spans="1:2" x14ac:dyDescent="0.25">
      <c r="A4417" s="1">
        <v>42417</v>
      </c>
      <c r="B4417">
        <v>4.3099999999999996</v>
      </c>
    </row>
    <row r="4418" spans="1:2" x14ac:dyDescent="0.25">
      <c r="A4418" s="1">
        <v>42418</v>
      </c>
      <c r="B4418">
        <v>4.29</v>
      </c>
    </row>
    <row r="4419" spans="1:2" x14ac:dyDescent="0.25">
      <c r="A4419" s="1">
        <v>42419</v>
      </c>
      <c r="B4419">
        <v>4.3</v>
      </c>
    </row>
    <row r="4420" spans="1:2" x14ac:dyDescent="0.25">
      <c r="A4420" s="1">
        <v>42422</v>
      </c>
      <c r="B4420">
        <v>4.28</v>
      </c>
    </row>
    <row r="4421" spans="1:2" x14ac:dyDescent="0.25">
      <c r="A4421" s="1">
        <v>42423</v>
      </c>
      <c r="B4421">
        <v>4.2699999999999996</v>
      </c>
    </row>
    <row r="4422" spans="1:2" x14ac:dyDescent="0.25">
      <c r="A4422" s="1">
        <v>42424</v>
      </c>
      <c r="B4422">
        <v>4.28</v>
      </c>
    </row>
    <row r="4423" spans="1:2" x14ac:dyDescent="0.25">
      <c r="A4423" s="1">
        <v>42425</v>
      </c>
      <c r="B4423">
        <v>4.26</v>
      </c>
    </row>
    <row r="4424" spans="1:2" x14ac:dyDescent="0.25">
      <c r="A4424" s="1">
        <v>42426</v>
      </c>
      <c r="B4424">
        <v>4.2300000000000004</v>
      </c>
    </row>
    <row r="4425" spans="1:2" x14ac:dyDescent="0.25">
      <c r="A4425" s="1">
        <v>42429</v>
      </c>
      <c r="B4425">
        <v>4.22</v>
      </c>
    </row>
    <row r="4426" spans="1:2" x14ac:dyDescent="0.25">
      <c r="A4426" s="1">
        <v>42430</v>
      </c>
      <c r="B4426">
        <v>4.22</v>
      </c>
    </row>
    <row r="4427" spans="1:2" x14ac:dyDescent="0.25">
      <c r="A4427" s="1">
        <v>42431</v>
      </c>
      <c r="B4427">
        <v>4.21</v>
      </c>
    </row>
    <row r="4428" spans="1:2" x14ac:dyDescent="0.25">
      <c r="A4428" s="1">
        <v>42432</v>
      </c>
      <c r="B4428">
        <v>4.21</v>
      </c>
    </row>
    <row r="4429" spans="1:2" x14ac:dyDescent="0.25">
      <c r="A4429" s="1">
        <v>42433</v>
      </c>
      <c r="B4429">
        <v>4.22</v>
      </c>
    </row>
    <row r="4430" spans="1:2" x14ac:dyDescent="0.25">
      <c r="A4430" s="1">
        <v>42436</v>
      </c>
      <c r="B4430">
        <v>4.21</v>
      </c>
    </row>
    <row r="4431" spans="1:2" x14ac:dyDescent="0.25">
      <c r="A4431" s="1">
        <v>42437</v>
      </c>
      <c r="B4431">
        <v>4.22</v>
      </c>
    </row>
    <row r="4432" spans="1:2" x14ac:dyDescent="0.25">
      <c r="A4432" s="1">
        <v>42438</v>
      </c>
      <c r="B4432">
        <v>4.24</v>
      </c>
    </row>
    <row r="4433" spans="1:2" x14ac:dyDescent="0.25">
      <c r="A4433" s="1">
        <v>42439</v>
      </c>
      <c r="B4433">
        <v>4.2300000000000004</v>
      </c>
    </row>
    <row r="4434" spans="1:2" x14ac:dyDescent="0.25">
      <c r="A4434" s="1">
        <v>42440</v>
      </c>
      <c r="B4434">
        <v>4.2</v>
      </c>
    </row>
    <row r="4435" spans="1:2" x14ac:dyDescent="0.25">
      <c r="A4435" s="1">
        <v>42443</v>
      </c>
      <c r="B4435">
        <v>4.2</v>
      </c>
    </row>
    <row r="4436" spans="1:2" x14ac:dyDescent="0.25">
      <c r="A4436" s="1">
        <v>42444</v>
      </c>
      <c r="B4436">
        <v>4.21</v>
      </c>
    </row>
    <row r="4437" spans="1:2" x14ac:dyDescent="0.25">
      <c r="A4437" s="1">
        <v>42445</v>
      </c>
      <c r="B4437">
        <v>4.2300000000000004</v>
      </c>
    </row>
    <row r="4438" spans="1:2" x14ac:dyDescent="0.25">
      <c r="A4438" s="1">
        <v>42446</v>
      </c>
      <c r="B4438">
        <v>4.2</v>
      </c>
    </row>
    <row r="4439" spans="1:2" x14ac:dyDescent="0.25">
      <c r="A4439" s="1">
        <v>42447</v>
      </c>
      <c r="B4439">
        <v>4.18</v>
      </c>
    </row>
    <row r="4440" spans="1:2" x14ac:dyDescent="0.25">
      <c r="A4440" s="1">
        <v>42450</v>
      </c>
      <c r="B4440">
        <v>4.17</v>
      </c>
    </row>
    <row r="4441" spans="1:2" x14ac:dyDescent="0.25">
      <c r="A4441" s="1">
        <v>42451</v>
      </c>
      <c r="B4441">
        <v>4.1900000000000004</v>
      </c>
    </row>
    <row r="4442" spans="1:2" x14ac:dyDescent="0.25">
      <c r="A4442" s="1">
        <v>42452</v>
      </c>
      <c r="B4442">
        <v>4.2</v>
      </c>
    </row>
    <row r="4443" spans="1:2" x14ac:dyDescent="0.25">
      <c r="A4443" s="1">
        <v>42453</v>
      </c>
      <c r="B4443">
        <v>4.2300000000000004</v>
      </c>
    </row>
    <row r="4444" spans="1:2" x14ac:dyDescent="0.25">
      <c r="A4444" s="1">
        <v>42457</v>
      </c>
      <c r="B4444">
        <v>4.22</v>
      </c>
    </row>
    <row r="4445" spans="1:2" x14ac:dyDescent="0.25">
      <c r="A4445" s="1">
        <v>42458</v>
      </c>
      <c r="B4445">
        <v>4.2300000000000004</v>
      </c>
    </row>
    <row r="4446" spans="1:2" x14ac:dyDescent="0.25">
      <c r="A4446" s="1">
        <v>42459</v>
      </c>
      <c r="B4446">
        <v>4.21</v>
      </c>
    </row>
    <row r="4447" spans="1:2" x14ac:dyDescent="0.25">
      <c r="A4447" s="1">
        <v>42460</v>
      </c>
      <c r="B4447">
        <v>4.22</v>
      </c>
    </row>
    <row r="4448" spans="1:2" x14ac:dyDescent="0.25">
      <c r="A4448" s="1">
        <v>42461</v>
      </c>
      <c r="B4448">
        <v>4.2300000000000004</v>
      </c>
    </row>
    <row r="4449" spans="1:2" x14ac:dyDescent="0.25">
      <c r="A4449" s="1">
        <v>42464</v>
      </c>
      <c r="B4449">
        <v>4.21</v>
      </c>
    </row>
    <row r="4450" spans="1:2" x14ac:dyDescent="0.25">
      <c r="A4450" s="1">
        <v>42465</v>
      </c>
      <c r="B4450">
        <v>4.22</v>
      </c>
    </row>
    <row r="4451" spans="1:2" x14ac:dyDescent="0.25">
      <c r="A4451" s="1">
        <v>42466</v>
      </c>
      <c r="B4451">
        <v>4.2</v>
      </c>
    </row>
    <row r="4452" spans="1:2" x14ac:dyDescent="0.25">
      <c r="A4452" s="1">
        <v>42467</v>
      </c>
      <c r="B4452">
        <v>4.2</v>
      </c>
    </row>
    <row r="4453" spans="1:2" x14ac:dyDescent="0.25">
      <c r="A4453" s="1">
        <v>42468</v>
      </c>
      <c r="B4453">
        <v>4.2</v>
      </c>
    </row>
    <row r="4454" spans="1:2" x14ac:dyDescent="0.25">
      <c r="A4454" s="1">
        <v>42471</v>
      </c>
      <c r="B4454">
        <v>4.1900000000000004</v>
      </c>
    </row>
    <row r="4455" spans="1:2" x14ac:dyDescent="0.25">
      <c r="A4455" s="1">
        <v>42472</v>
      </c>
      <c r="B4455">
        <v>4.18</v>
      </c>
    </row>
    <row r="4456" spans="1:2" x14ac:dyDescent="0.25">
      <c r="A4456" s="1">
        <v>42473</v>
      </c>
      <c r="B4456">
        <v>4.17</v>
      </c>
    </row>
    <row r="4457" spans="1:2" x14ac:dyDescent="0.25">
      <c r="A4457" s="1">
        <v>42474</v>
      </c>
      <c r="B4457">
        <v>4.18</v>
      </c>
    </row>
    <row r="4458" spans="1:2" x14ac:dyDescent="0.25">
      <c r="A4458" s="1">
        <v>42475</v>
      </c>
      <c r="B4458">
        <v>4.1900000000000004</v>
      </c>
    </row>
    <row r="4459" spans="1:2" x14ac:dyDescent="0.25">
      <c r="A4459" s="1">
        <v>42478</v>
      </c>
      <c r="B4459">
        <v>4.1900000000000004</v>
      </c>
    </row>
    <row r="4460" spans="1:2" x14ac:dyDescent="0.25">
      <c r="A4460" s="1">
        <v>42479</v>
      </c>
      <c r="B4460">
        <v>4.16</v>
      </c>
    </row>
    <row r="4461" spans="1:2" x14ac:dyDescent="0.25">
      <c r="A4461" s="1">
        <v>42480</v>
      </c>
      <c r="B4461">
        <v>4.17</v>
      </c>
    </row>
    <row r="4462" spans="1:2" x14ac:dyDescent="0.25">
      <c r="A4462" s="1">
        <v>42481</v>
      </c>
      <c r="B4462">
        <v>4.1900000000000004</v>
      </c>
    </row>
    <row r="4463" spans="1:2" x14ac:dyDescent="0.25">
      <c r="A4463" s="1">
        <v>42482</v>
      </c>
      <c r="B4463">
        <v>4.2</v>
      </c>
    </row>
    <row r="4464" spans="1:2" x14ac:dyDescent="0.25">
      <c r="A4464" s="1">
        <v>42485</v>
      </c>
      <c r="B4464">
        <v>4.2</v>
      </c>
    </row>
    <row r="4465" spans="1:2" x14ac:dyDescent="0.25">
      <c r="A4465" s="1">
        <v>42486</v>
      </c>
      <c r="B4465">
        <v>4.1900000000000004</v>
      </c>
    </row>
    <row r="4466" spans="1:2" x14ac:dyDescent="0.25">
      <c r="A4466" s="1">
        <v>42487</v>
      </c>
      <c r="B4466">
        <v>4.17</v>
      </c>
    </row>
    <row r="4467" spans="1:2" x14ac:dyDescent="0.25">
      <c r="A4467" s="1">
        <v>42488</v>
      </c>
      <c r="B4467">
        <v>4.17</v>
      </c>
    </row>
    <row r="4468" spans="1:2" x14ac:dyDescent="0.25">
      <c r="A4468" s="1">
        <v>42489</v>
      </c>
      <c r="B4468">
        <v>4.18</v>
      </c>
    </row>
    <row r="4469" spans="1:2" x14ac:dyDescent="0.25">
      <c r="A4469" s="1">
        <v>42492</v>
      </c>
      <c r="B4469">
        <v>4.2</v>
      </c>
    </row>
    <row r="4470" spans="1:2" x14ac:dyDescent="0.25">
      <c r="A4470" s="1">
        <v>42493</v>
      </c>
      <c r="B4470">
        <v>4.22</v>
      </c>
    </row>
    <row r="4471" spans="1:2" x14ac:dyDescent="0.25">
      <c r="A4471" s="1">
        <v>42494</v>
      </c>
      <c r="B4471">
        <v>4.22</v>
      </c>
    </row>
    <row r="4472" spans="1:2" x14ac:dyDescent="0.25">
      <c r="A4472" s="1">
        <v>42495</v>
      </c>
      <c r="B4472">
        <v>4.21</v>
      </c>
    </row>
    <row r="4473" spans="1:2" x14ac:dyDescent="0.25">
      <c r="A4473" s="1">
        <v>42496</v>
      </c>
      <c r="B4473">
        <v>4.2300000000000004</v>
      </c>
    </row>
    <row r="4474" spans="1:2" x14ac:dyDescent="0.25">
      <c r="A4474" s="1">
        <v>42499</v>
      </c>
      <c r="B4474">
        <v>4.22</v>
      </c>
    </row>
    <row r="4475" spans="1:2" x14ac:dyDescent="0.25">
      <c r="A4475" s="1">
        <v>42500</v>
      </c>
      <c r="B4475">
        <v>4.2</v>
      </c>
    </row>
    <row r="4476" spans="1:2" x14ac:dyDescent="0.25">
      <c r="A4476" s="1">
        <v>42501</v>
      </c>
      <c r="B4476">
        <v>4.18</v>
      </c>
    </row>
    <row r="4477" spans="1:2" x14ac:dyDescent="0.25">
      <c r="A4477" s="1">
        <v>42502</v>
      </c>
      <c r="B4477">
        <v>4.18</v>
      </c>
    </row>
    <row r="4478" spans="1:2" x14ac:dyDescent="0.25">
      <c r="A4478" s="1">
        <v>42503</v>
      </c>
      <c r="B4478">
        <v>4.18</v>
      </c>
    </row>
    <row r="4479" spans="1:2" x14ac:dyDescent="0.25">
      <c r="A4479" s="1">
        <v>42506</v>
      </c>
      <c r="B4479">
        <v>4.21</v>
      </c>
    </row>
    <row r="4480" spans="1:2" x14ac:dyDescent="0.25">
      <c r="A4480" s="1">
        <v>42507</v>
      </c>
      <c r="B4480">
        <v>4.2</v>
      </c>
    </row>
    <row r="4481" spans="1:2" x14ac:dyDescent="0.25">
      <c r="A4481" s="1">
        <v>42508</v>
      </c>
      <c r="B4481">
        <v>4.22</v>
      </c>
    </row>
    <row r="4482" spans="1:2" x14ac:dyDescent="0.25">
      <c r="A4482" s="1">
        <v>42509</v>
      </c>
      <c r="B4482">
        <v>4.24</v>
      </c>
    </row>
    <row r="4483" spans="1:2" x14ac:dyDescent="0.25">
      <c r="A4483" s="1">
        <v>42510</v>
      </c>
      <c r="B4483">
        <v>4.22</v>
      </c>
    </row>
    <row r="4484" spans="1:2" x14ac:dyDescent="0.25">
      <c r="A4484" s="1">
        <v>42513</v>
      </c>
      <c r="B4484">
        <v>4.22</v>
      </c>
    </row>
    <row r="4485" spans="1:2" x14ac:dyDescent="0.25">
      <c r="A4485" s="1">
        <v>42514</v>
      </c>
      <c r="B4485">
        <v>4.2</v>
      </c>
    </row>
    <row r="4486" spans="1:2" x14ac:dyDescent="0.25">
      <c r="A4486" s="1">
        <v>42515</v>
      </c>
      <c r="B4486">
        <v>4.1900000000000004</v>
      </c>
    </row>
    <row r="4487" spans="1:2" x14ac:dyDescent="0.25">
      <c r="A4487" s="1">
        <v>42516</v>
      </c>
      <c r="B4487">
        <v>4.2</v>
      </c>
    </row>
    <row r="4488" spans="1:2" x14ac:dyDescent="0.25">
      <c r="A4488" s="1">
        <v>42517</v>
      </c>
      <c r="B4488">
        <v>4.21</v>
      </c>
    </row>
    <row r="4489" spans="1:2" x14ac:dyDescent="0.25">
      <c r="A4489" s="1">
        <v>42521</v>
      </c>
      <c r="B4489">
        <v>4.22</v>
      </c>
    </row>
    <row r="4490" spans="1:2" x14ac:dyDescent="0.25">
      <c r="A4490" s="1">
        <v>42522</v>
      </c>
      <c r="B4490">
        <v>4.24</v>
      </c>
    </row>
    <row r="4491" spans="1:2" x14ac:dyDescent="0.25">
      <c r="A4491" s="1">
        <v>42523</v>
      </c>
      <c r="B4491">
        <v>4.24</v>
      </c>
    </row>
    <row r="4492" spans="1:2" x14ac:dyDescent="0.25">
      <c r="A4492" s="1">
        <v>42524</v>
      </c>
      <c r="B4492">
        <v>4.2300000000000004</v>
      </c>
    </row>
    <row r="4493" spans="1:2" x14ac:dyDescent="0.25">
      <c r="A4493" s="1">
        <v>42527</v>
      </c>
      <c r="B4493">
        <v>4.21</v>
      </c>
    </row>
    <row r="4494" spans="1:2" x14ac:dyDescent="0.25">
      <c r="A4494" s="1">
        <v>42528</v>
      </c>
      <c r="B4494">
        <v>4.1900000000000004</v>
      </c>
    </row>
    <row r="4495" spans="1:2" x14ac:dyDescent="0.25">
      <c r="A4495" s="1">
        <v>42529</v>
      </c>
      <c r="B4495">
        <v>4.17</v>
      </c>
    </row>
    <row r="4496" spans="1:2" x14ac:dyDescent="0.25">
      <c r="A4496" s="1">
        <v>42530</v>
      </c>
      <c r="B4496">
        <v>4.18</v>
      </c>
    </row>
    <row r="4497" spans="1:2" x14ac:dyDescent="0.25">
      <c r="A4497" s="1">
        <v>42531</v>
      </c>
      <c r="B4497">
        <v>4.1900000000000004</v>
      </c>
    </row>
    <row r="4498" spans="1:2" x14ac:dyDescent="0.25">
      <c r="A4498" s="1">
        <v>42534</v>
      </c>
      <c r="B4498">
        <v>4.2</v>
      </c>
    </row>
    <row r="4499" spans="1:2" x14ac:dyDescent="0.25">
      <c r="A4499" s="1">
        <v>42535</v>
      </c>
      <c r="B4499">
        <v>4.25</v>
      </c>
    </row>
    <row r="4500" spans="1:2" x14ac:dyDescent="0.25">
      <c r="A4500" s="1">
        <v>42536</v>
      </c>
      <c r="B4500">
        <v>4.26</v>
      </c>
    </row>
    <row r="4501" spans="1:2" x14ac:dyDescent="0.25">
      <c r="A4501" s="1">
        <v>42537</v>
      </c>
      <c r="B4501">
        <v>4.28</v>
      </c>
    </row>
    <row r="4502" spans="1:2" x14ac:dyDescent="0.25">
      <c r="A4502" s="1">
        <v>42538</v>
      </c>
      <c r="B4502">
        <v>4.2699999999999996</v>
      </c>
    </row>
    <row r="4503" spans="1:2" x14ac:dyDescent="0.25">
      <c r="A4503" s="1">
        <v>42541</v>
      </c>
      <c r="B4503">
        <v>4.25</v>
      </c>
    </row>
    <row r="4504" spans="1:2" x14ac:dyDescent="0.25">
      <c r="A4504" s="1">
        <v>42542</v>
      </c>
      <c r="B4504">
        <v>4.24</v>
      </c>
    </row>
    <row r="4505" spans="1:2" x14ac:dyDescent="0.25">
      <c r="A4505" s="1">
        <v>42543</v>
      </c>
      <c r="B4505">
        <v>4.24</v>
      </c>
    </row>
    <row r="4506" spans="1:2" x14ac:dyDescent="0.25">
      <c r="A4506" s="1">
        <v>42544</v>
      </c>
      <c r="B4506">
        <v>4.24</v>
      </c>
    </row>
    <row r="4507" spans="1:2" x14ac:dyDescent="0.25">
      <c r="A4507" s="1">
        <v>42545</v>
      </c>
      <c r="B4507">
        <v>4.26</v>
      </c>
    </row>
    <row r="4508" spans="1:2" x14ac:dyDescent="0.25">
      <c r="A4508" s="1">
        <v>42548</v>
      </c>
      <c r="B4508">
        <v>4.29</v>
      </c>
    </row>
    <row r="4509" spans="1:2" x14ac:dyDescent="0.25">
      <c r="A4509" s="1">
        <v>42549</v>
      </c>
      <c r="B4509">
        <v>4.3</v>
      </c>
    </row>
    <row r="4510" spans="1:2" x14ac:dyDescent="0.25">
      <c r="A4510" s="1">
        <v>42550</v>
      </c>
      <c r="B4510">
        <v>4.28</v>
      </c>
    </row>
    <row r="4511" spans="1:2" x14ac:dyDescent="0.25">
      <c r="A4511" s="1">
        <v>42551</v>
      </c>
      <c r="B4511">
        <v>4.26</v>
      </c>
    </row>
    <row r="4512" spans="1:2" x14ac:dyDescent="0.25">
      <c r="A4512" s="1">
        <v>42552</v>
      </c>
      <c r="B4512">
        <v>4.2300000000000004</v>
      </c>
    </row>
    <row r="4513" spans="1:2" x14ac:dyDescent="0.25">
      <c r="A4513" s="1">
        <v>42556</v>
      </c>
      <c r="B4513">
        <v>4.2</v>
      </c>
    </row>
    <row r="4514" spans="1:2" x14ac:dyDescent="0.25">
      <c r="A4514" s="1">
        <v>42557</v>
      </c>
      <c r="B4514">
        <v>4.1900000000000004</v>
      </c>
    </row>
    <row r="4515" spans="1:2" x14ac:dyDescent="0.25">
      <c r="A4515" s="1">
        <v>42558</v>
      </c>
      <c r="B4515">
        <v>4.17</v>
      </c>
    </row>
    <row r="4516" spans="1:2" x14ac:dyDescent="0.25">
      <c r="A4516" s="1">
        <v>42559</v>
      </c>
      <c r="B4516">
        <v>4.13</v>
      </c>
    </row>
    <row r="4517" spans="1:2" x14ac:dyDescent="0.25">
      <c r="A4517" s="1">
        <v>42562</v>
      </c>
      <c r="B4517">
        <v>4.09</v>
      </c>
    </row>
    <row r="4518" spans="1:2" x14ac:dyDescent="0.25">
      <c r="A4518" s="1">
        <v>42563</v>
      </c>
      <c r="B4518">
        <v>4.0599999999999996</v>
      </c>
    </row>
    <row r="4519" spans="1:2" x14ac:dyDescent="0.25">
      <c r="A4519" s="1">
        <v>42564</v>
      </c>
      <c r="B4519">
        <v>4.07</v>
      </c>
    </row>
    <row r="4520" spans="1:2" x14ac:dyDescent="0.25">
      <c r="A4520" s="1">
        <v>42565</v>
      </c>
      <c r="B4520">
        <v>4.09</v>
      </c>
    </row>
    <row r="4521" spans="1:2" x14ac:dyDescent="0.25">
      <c r="A4521" s="1">
        <v>42566</v>
      </c>
      <c r="B4521">
        <v>4.09</v>
      </c>
    </row>
    <row r="4522" spans="1:2" x14ac:dyDescent="0.25">
      <c r="A4522" s="1">
        <v>42569</v>
      </c>
      <c r="B4522">
        <v>4.08</v>
      </c>
    </row>
    <row r="4523" spans="1:2" x14ac:dyDescent="0.25">
      <c r="A4523" s="1">
        <v>42570</v>
      </c>
      <c r="B4523">
        <v>4.08</v>
      </c>
    </row>
    <row r="4524" spans="1:2" x14ac:dyDescent="0.25">
      <c r="A4524" s="1">
        <v>42571</v>
      </c>
      <c r="B4524">
        <v>4.08</v>
      </c>
    </row>
    <row r="4525" spans="1:2" x14ac:dyDescent="0.25">
      <c r="A4525" s="1">
        <v>42572</v>
      </c>
      <c r="B4525">
        <v>4.07</v>
      </c>
    </row>
    <row r="4526" spans="1:2" x14ac:dyDescent="0.25">
      <c r="A4526" s="1">
        <v>42573</v>
      </c>
      <c r="B4526">
        <v>4.07</v>
      </c>
    </row>
    <row r="4527" spans="1:2" x14ac:dyDescent="0.25">
      <c r="A4527" s="1">
        <v>42576</v>
      </c>
      <c r="B4527">
        <v>4.0599999999999996</v>
      </c>
    </row>
    <row r="4528" spans="1:2" x14ac:dyDescent="0.25">
      <c r="A4528" s="1">
        <v>42577</v>
      </c>
      <c r="B4528">
        <v>4.07</v>
      </c>
    </row>
    <row r="4529" spans="1:2" x14ac:dyDescent="0.25">
      <c r="A4529" s="1">
        <v>42578</v>
      </c>
      <c r="B4529">
        <v>4.08</v>
      </c>
    </row>
    <row r="4530" spans="1:2" x14ac:dyDescent="0.25">
      <c r="A4530" s="1">
        <v>42579</v>
      </c>
      <c r="B4530">
        <v>4.09</v>
      </c>
    </row>
    <row r="4531" spans="1:2" x14ac:dyDescent="0.25">
      <c r="A4531" s="1">
        <v>42580</v>
      </c>
      <c r="B4531">
        <v>4.0999999999999996</v>
      </c>
    </row>
    <row r="4532" spans="1:2" x14ac:dyDescent="0.25">
      <c r="A4532" s="1">
        <v>42583</v>
      </c>
      <c r="B4532">
        <v>4.12</v>
      </c>
    </row>
    <row r="4533" spans="1:2" x14ac:dyDescent="0.25">
      <c r="A4533" s="1">
        <v>42584</v>
      </c>
      <c r="B4533">
        <v>4.1500000000000004</v>
      </c>
    </row>
    <row r="4534" spans="1:2" x14ac:dyDescent="0.25">
      <c r="A4534" s="1">
        <v>42585</v>
      </c>
      <c r="B4534">
        <v>4.1399999999999997</v>
      </c>
    </row>
    <row r="4535" spans="1:2" x14ac:dyDescent="0.25">
      <c r="A4535" s="1">
        <v>42586</v>
      </c>
      <c r="B4535">
        <v>4.12</v>
      </c>
    </row>
    <row r="4536" spans="1:2" x14ac:dyDescent="0.25">
      <c r="A4536" s="1">
        <v>42587</v>
      </c>
      <c r="B4536">
        <v>4.1100000000000003</v>
      </c>
    </row>
    <row r="4537" spans="1:2" x14ac:dyDescent="0.25">
      <c r="A4537" s="1">
        <v>42590</v>
      </c>
      <c r="B4537">
        <v>4.0999999999999996</v>
      </c>
    </row>
    <row r="4538" spans="1:2" x14ac:dyDescent="0.25">
      <c r="A4538" s="1">
        <v>42591</v>
      </c>
      <c r="B4538">
        <v>4.07</v>
      </c>
    </row>
    <row r="4539" spans="1:2" x14ac:dyDescent="0.25">
      <c r="A4539" s="1">
        <v>42592</v>
      </c>
      <c r="B4539">
        <v>4.07</v>
      </c>
    </row>
    <row r="4540" spans="1:2" x14ac:dyDescent="0.25">
      <c r="A4540" s="1">
        <v>42593</v>
      </c>
      <c r="B4540">
        <v>4.07</v>
      </c>
    </row>
    <row r="4541" spans="1:2" x14ac:dyDescent="0.25">
      <c r="A4541" s="1">
        <v>42594</v>
      </c>
      <c r="B4541">
        <v>4.0599999999999996</v>
      </c>
    </row>
    <row r="4542" spans="1:2" x14ac:dyDescent="0.25">
      <c r="A4542" s="1">
        <v>42597</v>
      </c>
      <c r="B4542">
        <v>4.0599999999999996</v>
      </c>
    </row>
    <row r="4543" spans="1:2" x14ac:dyDescent="0.25">
      <c r="A4543" s="1">
        <v>42598</v>
      </c>
      <c r="B4543">
        <v>4.04</v>
      </c>
    </row>
    <row r="4544" spans="1:2" x14ac:dyDescent="0.25">
      <c r="A4544" s="1">
        <v>42599</v>
      </c>
      <c r="B4544">
        <v>4.04</v>
      </c>
    </row>
    <row r="4545" spans="1:2" x14ac:dyDescent="0.25">
      <c r="A4545" s="1">
        <v>42600</v>
      </c>
      <c r="B4545">
        <v>4.04</v>
      </c>
    </row>
    <row r="4546" spans="1:2" x14ac:dyDescent="0.25">
      <c r="A4546" s="1">
        <v>42601</v>
      </c>
      <c r="B4546">
        <v>4.04</v>
      </c>
    </row>
    <row r="4547" spans="1:2" x14ac:dyDescent="0.25">
      <c r="A4547" s="1">
        <v>42604</v>
      </c>
      <c r="B4547">
        <v>4.03</v>
      </c>
    </row>
    <row r="4548" spans="1:2" x14ac:dyDescent="0.25">
      <c r="A4548" s="1">
        <v>42605</v>
      </c>
      <c r="B4548">
        <v>4.0199999999999996</v>
      </c>
    </row>
    <row r="4549" spans="1:2" x14ac:dyDescent="0.25">
      <c r="A4549" s="1">
        <v>42606</v>
      </c>
      <c r="B4549">
        <v>4.0199999999999996</v>
      </c>
    </row>
    <row r="4550" spans="1:2" x14ac:dyDescent="0.25">
      <c r="A4550" s="1">
        <v>42607</v>
      </c>
      <c r="B4550">
        <v>4.0199999999999996</v>
      </c>
    </row>
    <row r="4551" spans="1:2" x14ac:dyDescent="0.25">
      <c r="A4551" s="1">
        <v>42608</v>
      </c>
      <c r="B4551">
        <v>4.0199999999999996</v>
      </c>
    </row>
    <row r="4552" spans="1:2" x14ac:dyDescent="0.25">
      <c r="A4552" s="1">
        <v>42611</v>
      </c>
      <c r="B4552">
        <v>4</v>
      </c>
    </row>
    <row r="4553" spans="1:2" x14ac:dyDescent="0.25">
      <c r="A4553" s="1">
        <v>42612</v>
      </c>
      <c r="B4553">
        <v>4</v>
      </c>
    </row>
    <row r="4554" spans="1:2" x14ac:dyDescent="0.25">
      <c r="A4554" s="1">
        <v>42613</v>
      </c>
      <c r="B4554">
        <v>4.0199999999999996</v>
      </c>
    </row>
    <row r="4555" spans="1:2" x14ac:dyDescent="0.25">
      <c r="A4555" s="1">
        <v>42614</v>
      </c>
      <c r="B4555">
        <v>4.03</v>
      </c>
    </row>
    <row r="4556" spans="1:2" x14ac:dyDescent="0.25">
      <c r="A4556" s="1">
        <v>42615</v>
      </c>
      <c r="B4556">
        <v>4.04</v>
      </c>
    </row>
    <row r="4557" spans="1:2" x14ac:dyDescent="0.25">
      <c r="A4557" s="1">
        <v>42619</v>
      </c>
      <c r="B4557">
        <v>4.01</v>
      </c>
    </row>
    <row r="4558" spans="1:2" x14ac:dyDescent="0.25">
      <c r="A4558" s="1">
        <v>42620</v>
      </c>
      <c r="B4558">
        <v>4</v>
      </c>
    </row>
    <row r="4559" spans="1:2" x14ac:dyDescent="0.25">
      <c r="A4559" s="1">
        <v>42621</v>
      </c>
      <c r="B4559">
        <v>4.01</v>
      </c>
    </row>
    <row r="4560" spans="1:2" x14ac:dyDescent="0.25">
      <c r="A4560" s="1">
        <v>42622</v>
      </c>
      <c r="B4560">
        <v>4.07</v>
      </c>
    </row>
    <row r="4561" spans="1:2" x14ac:dyDescent="0.25">
      <c r="A4561" s="1">
        <v>42625</v>
      </c>
      <c r="B4561">
        <v>4.08</v>
      </c>
    </row>
    <row r="4562" spans="1:2" x14ac:dyDescent="0.25">
      <c r="A4562" s="1">
        <v>42626</v>
      </c>
      <c r="B4562">
        <v>4.1399999999999997</v>
      </c>
    </row>
    <row r="4563" spans="1:2" x14ac:dyDescent="0.25">
      <c r="A4563" s="1">
        <v>42627</v>
      </c>
      <c r="B4563">
        <v>4.1399999999999997</v>
      </c>
    </row>
    <row r="4564" spans="1:2" x14ac:dyDescent="0.25">
      <c r="A4564" s="1">
        <v>42628</v>
      </c>
      <c r="B4564">
        <v>4.1399999999999997</v>
      </c>
    </row>
    <row r="4565" spans="1:2" x14ac:dyDescent="0.25">
      <c r="A4565" s="1">
        <v>42629</v>
      </c>
      <c r="B4565">
        <v>4.1399999999999997</v>
      </c>
    </row>
    <row r="4566" spans="1:2" x14ac:dyDescent="0.25">
      <c r="A4566" s="1">
        <v>42632</v>
      </c>
      <c r="B4566">
        <v>4.1399999999999997</v>
      </c>
    </row>
    <row r="4567" spans="1:2" x14ac:dyDescent="0.25">
      <c r="A4567" s="1">
        <v>42633</v>
      </c>
      <c r="B4567">
        <v>4.13</v>
      </c>
    </row>
    <row r="4568" spans="1:2" x14ac:dyDescent="0.25">
      <c r="A4568" s="1">
        <v>42634</v>
      </c>
      <c r="B4568">
        <v>4.12</v>
      </c>
    </row>
    <row r="4569" spans="1:2" x14ac:dyDescent="0.25">
      <c r="A4569" s="1">
        <v>42635</v>
      </c>
      <c r="B4569">
        <v>4.07</v>
      </c>
    </row>
    <row r="4570" spans="1:2" x14ac:dyDescent="0.25">
      <c r="A4570" s="1">
        <v>42636</v>
      </c>
      <c r="B4570">
        <v>4.07</v>
      </c>
    </row>
    <row r="4571" spans="1:2" x14ac:dyDescent="0.25">
      <c r="A4571" s="1">
        <v>42639</v>
      </c>
      <c r="B4571">
        <v>4.07</v>
      </c>
    </row>
    <row r="4572" spans="1:2" x14ac:dyDescent="0.25">
      <c r="A4572" s="1">
        <v>42640</v>
      </c>
      <c r="B4572">
        <v>4.0599999999999996</v>
      </c>
    </row>
    <row r="4573" spans="1:2" x14ac:dyDescent="0.25">
      <c r="A4573" s="1">
        <v>42641</v>
      </c>
      <c r="B4573">
        <v>4.0599999999999996</v>
      </c>
    </row>
    <row r="4574" spans="1:2" x14ac:dyDescent="0.25">
      <c r="A4574" s="1">
        <v>42642</v>
      </c>
      <c r="B4574">
        <v>4.04</v>
      </c>
    </row>
    <row r="4575" spans="1:2" x14ac:dyDescent="0.25">
      <c r="A4575" s="1">
        <v>42643</v>
      </c>
      <c r="B4575">
        <v>4.05</v>
      </c>
    </row>
    <row r="4576" spans="1:2" x14ac:dyDescent="0.25">
      <c r="A4576" s="1">
        <v>42646</v>
      </c>
      <c r="B4576">
        <v>4.04</v>
      </c>
    </row>
    <row r="4577" spans="1:2" x14ac:dyDescent="0.25">
      <c r="A4577" s="1">
        <v>42647</v>
      </c>
      <c r="B4577">
        <v>4.04</v>
      </c>
    </row>
    <row r="4578" spans="1:2" x14ac:dyDescent="0.25">
      <c r="A4578" s="1">
        <v>42648</v>
      </c>
      <c r="B4578">
        <v>4.04</v>
      </c>
    </row>
    <row r="4579" spans="1:2" x14ac:dyDescent="0.25">
      <c r="A4579" s="1">
        <v>42649</v>
      </c>
      <c r="B4579">
        <v>4.04</v>
      </c>
    </row>
    <row r="4580" spans="1:2" x14ac:dyDescent="0.25">
      <c r="A4580" s="1">
        <v>42650</v>
      </c>
      <c r="B4580">
        <v>4.05</v>
      </c>
    </row>
    <row r="4581" spans="1:2" x14ac:dyDescent="0.25">
      <c r="A4581" s="1">
        <v>42654</v>
      </c>
      <c r="B4581">
        <v>4.05</v>
      </c>
    </row>
    <row r="4582" spans="1:2" x14ac:dyDescent="0.25">
      <c r="A4582" s="1">
        <v>42655</v>
      </c>
      <c r="B4582">
        <v>4.05</v>
      </c>
    </row>
    <row r="4583" spans="1:2" x14ac:dyDescent="0.25">
      <c r="A4583" s="1">
        <v>42656</v>
      </c>
      <c r="B4583">
        <v>4.0599999999999996</v>
      </c>
    </row>
    <row r="4584" spans="1:2" x14ac:dyDescent="0.25">
      <c r="A4584" s="1">
        <v>42657</v>
      </c>
      <c r="B4584">
        <v>4.07</v>
      </c>
    </row>
    <row r="4585" spans="1:2" x14ac:dyDescent="0.25">
      <c r="A4585" s="1">
        <v>42660</v>
      </c>
      <c r="B4585">
        <v>4.07</v>
      </c>
    </row>
    <row r="4586" spans="1:2" x14ac:dyDescent="0.25">
      <c r="A4586" s="1">
        <v>42661</v>
      </c>
      <c r="B4586">
        <v>4.05</v>
      </c>
    </row>
    <row r="4587" spans="1:2" x14ac:dyDescent="0.25">
      <c r="A4587" s="1">
        <v>42662</v>
      </c>
      <c r="B4587">
        <v>4.05</v>
      </c>
    </row>
    <row r="4588" spans="1:2" x14ac:dyDescent="0.25">
      <c r="A4588" s="1">
        <v>42663</v>
      </c>
      <c r="B4588">
        <v>4.05</v>
      </c>
    </row>
    <row r="4589" spans="1:2" x14ac:dyDescent="0.25">
      <c r="A4589" s="1">
        <v>42664</v>
      </c>
      <c r="B4589">
        <v>4.04</v>
      </c>
    </row>
    <row r="4590" spans="1:2" x14ac:dyDescent="0.25">
      <c r="A4590" s="1">
        <v>42667</v>
      </c>
      <c r="B4590">
        <v>4.04</v>
      </c>
    </row>
    <row r="4591" spans="1:2" x14ac:dyDescent="0.25">
      <c r="A4591" s="1">
        <v>42668</v>
      </c>
      <c r="B4591">
        <v>4.04</v>
      </c>
    </row>
    <row r="4592" spans="1:2" x14ac:dyDescent="0.25">
      <c r="A4592" s="1">
        <v>42669</v>
      </c>
      <c r="B4592">
        <v>4.0599999999999996</v>
      </c>
    </row>
    <row r="4593" spans="1:2" x14ac:dyDescent="0.25">
      <c r="A4593" s="1">
        <v>42670</v>
      </c>
      <c r="B4593">
        <v>4.0999999999999996</v>
      </c>
    </row>
    <row r="4594" spans="1:2" x14ac:dyDescent="0.25">
      <c r="A4594" s="1">
        <v>42671</v>
      </c>
      <c r="B4594">
        <v>4.13</v>
      </c>
    </row>
    <row r="4595" spans="1:2" x14ac:dyDescent="0.25">
      <c r="A4595" s="1">
        <v>42674</v>
      </c>
      <c r="B4595">
        <v>4.16</v>
      </c>
    </row>
    <row r="4596" spans="1:2" x14ac:dyDescent="0.25">
      <c r="A4596" s="1">
        <v>42675</v>
      </c>
      <c r="B4596">
        <v>4.21</v>
      </c>
    </row>
    <row r="4597" spans="1:2" x14ac:dyDescent="0.25">
      <c r="A4597" s="1">
        <v>42676</v>
      </c>
      <c r="B4597">
        <v>4.22</v>
      </c>
    </row>
    <row r="4598" spans="1:2" x14ac:dyDescent="0.25">
      <c r="A4598" s="1">
        <v>42677</v>
      </c>
      <c r="B4598">
        <v>4.2300000000000004</v>
      </c>
    </row>
    <row r="4599" spans="1:2" x14ac:dyDescent="0.25">
      <c r="A4599" s="1">
        <v>42678</v>
      </c>
      <c r="B4599">
        <v>4.2300000000000004</v>
      </c>
    </row>
    <row r="4600" spans="1:2" x14ac:dyDescent="0.25">
      <c r="A4600" s="1">
        <v>42681</v>
      </c>
      <c r="B4600">
        <v>4.18</v>
      </c>
    </row>
    <row r="4601" spans="1:2" x14ac:dyDescent="0.25">
      <c r="A4601" s="1">
        <v>42682</v>
      </c>
      <c r="B4601">
        <v>4.17</v>
      </c>
    </row>
    <row r="4602" spans="1:2" x14ac:dyDescent="0.25">
      <c r="A4602" s="1">
        <v>42683</v>
      </c>
      <c r="B4602">
        <v>4.21</v>
      </c>
    </row>
    <row r="4603" spans="1:2" x14ac:dyDescent="0.25">
      <c r="A4603" s="1">
        <v>42684</v>
      </c>
      <c r="B4603">
        <v>4.25</v>
      </c>
    </row>
    <row r="4604" spans="1:2" x14ac:dyDescent="0.25">
      <c r="A4604" s="1">
        <v>42688</v>
      </c>
      <c r="B4604">
        <v>4.33</v>
      </c>
    </row>
    <row r="4605" spans="1:2" x14ac:dyDescent="0.25">
      <c r="A4605" s="1">
        <v>42689</v>
      </c>
      <c r="B4605">
        <v>4.3</v>
      </c>
    </row>
    <row r="4606" spans="1:2" x14ac:dyDescent="0.25">
      <c r="A4606" s="1">
        <v>42690</v>
      </c>
      <c r="B4606">
        <v>4.29</v>
      </c>
    </row>
    <row r="4607" spans="1:2" x14ac:dyDescent="0.25">
      <c r="A4607" s="1">
        <v>42691</v>
      </c>
      <c r="B4607">
        <v>4.2699999999999996</v>
      </c>
    </row>
    <row r="4608" spans="1:2" x14ac:dyDescent="0.25">
      <c r="A4608" s="1">
        <v>42692</v>
      </c>
      <c r="B4608">
        <v>4.28</v>
      </c>
    </row>
    <row r="4609" spans="1:2" x14ac:dyDescent="0.25">
      <c r="A4609" s="1">
        <v>42695</v>
      </c>
      <c r="B4609">
        <v>4.25</v>
      </c>
    </row>
    <row r="4610" spans="1:2" x14ac:dyDescent="0.25">
      <c r="A4610" s="1">
        <v>42696</v>
      </c>
      <c r="B4610">
        <v>4.2300000000000004</v>
      </c>
    </row>
    <row r="4611" spans="1:2" x14ac:dyDescent="0.25">
      <c r="A4611" s="1">
        <v>42697</v>
      </c>
      <c r="B4611">
        <v>4.2300000000000004</v>
      </c>
    </row>
    <row r="4612" spans="1:2" x14ac:dyDescent="0.25">
      <c r="A4612" s="1">
        <v>42699</v>
      </c>
      <c r="B4612">
        <v>4.22</v>
      </c>
    </row>
    <row r="4613" spans="1:2" x14ac:dyDescent="0.25">
      <c r="A4613" s="1">
        <v>42702</v>
      </c>
      <c r="B4613">
        <v>4.2</v>
      </c>
    </row>
    <row r="4614" spans="1:2" x14ac:dyDescent="0.25">
      <c r="A4614" s="1">
        <v>42703</v>
      </c>
      <c r="B4614">
        <v>4.2</v>
      </c>
    </row>
    <row r="4615" spans="1:2" x14ac:dyDescent="0.25">
      <c r="A4615" s="1">
        <v>42704</v>
      </c>
      <c r="B4615">
        <v>4.2</v>
      </c>
    </row>
    <row r="4616" spans="1:2" x14ac:dyDescent="0.25">
      <c r="A4616" s="1">
        <v>42705</v>
      </c>
      <c r="B4616">
        <v>4.22</v>
      </c>
    </row>
    <row r="4617" spans="1:2" x14ac:dyDescent="0.25">
      <c r="A4617" s="1">
        <v>42706</v>
      </c>
      <c r="B4617">
        <v>4.21</v>
      </c>
    </row>
    <row r="4618" spans="1:2" x14ac:dyDescent="0.25">
      <c r="A4618" s="1">
        <v>42709</v>
      </c>
      <c r="B4618">
        <v>4.1900000000000004</v>
      </c>
    </row>
    <row r="4619" spans="1:2" x14ac:dyDescent="0.25">
      <c r="A4619" s="1">
        <v>42710</v>
      </c>
      <c r="B4619">
        <v>4.17</v>
      </c>
    </row>
    <row r="4620" spans="1:2" x14ac:dyDescent="0.25">
      <c r="A4620" s="1">
        <v>42711</v>
      </c>
      <c r="B4620">
        <v>4.13</v>
      </c>
    </row>
    <row r="4621" spans="1:2" x14ac:dyDescent="0.25">
      <c r="A4621" s="1">
        <v>42712</v>
      </c>
      <c r="B4621">
        <v>4.1399999999999997</v>
      </c>
    </row>
    <row r="4622" spans="1:2" x14ac:dyDescent="0.25">
      <c r="A4622" s="1">
        <v>42713</v>
      </c>
      <c r="B4622">
        <v>4.13</v>
      </c>
    </row>
    <row r="4623" spans="1:2" x14ac:dyDescent="0.25">
      <c r="A4623" s="1">
        <v>42716</v>
      </c>
      <c r="B4623">
        <v>4.13</v>
      </c>
    </row>
    <row r="4624" spans="1:2" x14ac:dyDescent="0.25">
      <c r="A4624" s="1">
        <v>42717</v>
      </c>
      <c r="B4624">
        <v>4.1100000000000003</v>
      </c>
    </row>
    <row r="4625" spans="1:2" x14ac:dyDescent="0.25">
      <c r="A4625" s="1">
        <v>42718</v>
      </c>
      <c r="B4625">
        <v>4.13</v>
      </c>
    </row>
    <row r="4626" spans="1:2" x14ac:dyDescent="0.25">
      <c r="A4626" s="1">
        <v>42719</v>
      </c>
      <c r="B4626">
        <v>4.16</v>
      </c>
    </row>
    <row r="4627" spans="1:2" x14ac:dyDescent="0.25">
      <c r="A4627" s="1">
        <v>42720</v>
      </c>
      <c r="B4627">
        <v>4.18</v>
      </c>
    </row>
    <row r="4628" spans="1:2" x14ac:dyDescent="0.25">
      <c r="A4628" s="1">
        <v>42723</v>
      </c>
      <c r="B4628">
        <v>4.16</v>
      </c>
    </row>
    <row r="4629" spans="1:2" x14ac:dyDescent="0.25">
      <c r="A4629" s="1">
        <v>42724</v>
      </c>
      <c r="B4629">
        <v>4.1500000000000004</v>
      </c>
    </row>
    <row r="4630" spans="1:2" x14ac:dyDescent="0.25">
      <c r="A4630" s="1">
        <v>42725</v>
      </c>
      <c r="B4630">
        <v>4.1500000000000004</v>
      </c>
    </row>
    <row r="4631" spans="1:2" x14ac:dyDescent="0.25">
      <c r="A4631" s="1">
        <v>42726</v>
      </c>
      <c r="B4631">
        <v>4.1399999999999997</v>
      </c>
    </row>
    <row r="4632" spans="1:2" x14ac:dyDescent="0.25">
      <c r="A4632" s="1">
        <v>42727</v>
      </c>
      <c r="B4632">
        <v>4.13</v>
      </c>
    </row>
    <row r="4633" spans="1:2" x14ac:dyDescent="0.25">
      <c r="A4633" s="1">
        <v>42731</v>
      </c>
      <c r="B4633">
        <v>4.12</v>
      </c>
    </row>
    <row r="4634" spans="1:2" x14ac:dyDescent="0.25">
      <c r="A4634" s="1">
        <v>42732</v>
      </c>
      <c r="B4634">
        <v>4.0999999999999996</v>
      </c>
    </row>
    <row r="4635" spans="1:2" x14ac:dyDescent="0.25">
      <c r="A4635" s="1">
        <v>42733</v>
      </c>
      <c r="B4635">
        <v>4.1100000000000003</v>
      </c>
    </row>
    <row r="4636" spans="1:2" x14ac:dyDescent="0.25">
      <c r="A4636" s="1">
        <v>42734</v>
      </c>
      <c r="B4636">
        <v>4.1100000000000003</v>
      </c>
    </row>
    <row r="4637" spans="1:2" x14ac:dyDescent="0.25">
      <c r="A4637" s="1">
        <v>42738</v>
      </c>
      <c r="B4637">
        <v>4.09</v>
      </c>
    </row>
    <row r="4638" spans="1:2" x14ac:dyDescent="0.25">
      <c r="A4638" s="1">
        <v>42739</v>
      </c>
      <c r="B4638">
        <v>4.04</v>
      </c>
    </row>
    <row r="4639" spans="1:2" x14ac:dyDescent="0.25">
      <c r="A4639" s="1">
        <v>42740</v>
      </c>
      <c r="B4639">
        <v>4.03</v>
      </c>
    </row>
    <row r="4640" spans="1:2" x14ac:dyDescent="0.25">
      <c r="A4640" s="1">
        <v>42741</v>
      </c>
      <c r="B4640">
        <v>4.03</v>
      </c>
    </row>
    <row r="4641" spans="1:2" x14ac:dyDescent="0.25">
      <c r="A4641" s="1">
        <v>42744</v>
      </c>
      <c r="B4641">
        <v>4.0199999999999996</v>
      </c>
    </row>
    <row r="4642" spans="1:2" x14ac:dyDescent="0.25">
      <c r="A4642" s="1">
        <v>42745</v>
      </c>
      <c r="B4642">
        <v>4</v>
      </c>
    </row>
    <row r="4643" spans="1:2" x14ac:dyDescent="0.25">
      <c r="A4643" s="1">
        <v>42746</v>
      </c>
      <c r="B4643">
        <v>4</v>
      </c>
    </row>
    <row r="4644" spans="1:2" x14ac:dyDescent="0.25">
      <c r="A4644" s="1">
        <v>42747</v>
      </c>
      <c r="B4644">
        <v>4.01</v>
      </c>
    </row>
    <row r="4645" spans="1:2" x14ac:dyDescent="0.25">
      <c r="A4645" s="1">
        <v>42748</v>
      </c>
      <c r="B4645">
        <v>4.01</v>
      </c>
    </row>
    <row r="4646" spans="1:2" x14ac:dyDescent="0.25">
      <c r="A4646" s="1">
        <v>42752</v>
      </c>
      <c r="B4646">
        <v>4</v>
      </c>
    </row>
    <row r="4647" spans="1:2" x14ac:dyDescent="0.25">
      <c r="A4647" s="1">
        <v>42753</v>
      </c>
      <c r="B4647">
        <v>4.01</v>
      </c>
    </row>
    <row r="4648" spans="1:2" x14ac:dyDescent="0.25">
      <c r="A4648" s="1">
        <v>42754</v>
      </c>
      <c r="B4648">
        <v>4.03</v>
      </c>
    </row>
    <row r="4649" spans="1:2" x14ac:dyDescent="0.25">
      <c r="A4649" s="1">
        <v>42755</v>
      </c>
      <c r="B4649">
        <v>4.05</v>
      </c>
    </row>
    <row r="4650" spans="1:2" x14ac:dyDescent="0.25">
      <c r="A4650" s="1">
        <v>42758</v>
      </c>
      <c r="B4650">
        <v>4.05</v>
      </c>
    </row>
    <row r="4651" spans="1:2" x14ac:dyDescent="0.25">
      <c r="A4651" s="1">
        <v>42759</v>
      </c>
      <c r="B4651">
        <v>4.04</v>
      </c>
    </row>
    <row r="4652" spans="1:2" x14ac:dyDescent="0.25">
      <c r="A4652" s="1">
        <v>42760</v>
      </c>
      <c r="B4652">
        <v>4.04</v>
      </c>
    </row>
    <row r="4653" spans="1:2" x14ac:dyDescent="0.25">
      <c r="A4653" s="1">
        <v>42761</v>
      </c>
      <c r="B4653">
        <v>4.03</v>
      </c>
    </row>
    <row r="4654" spans="1:2" x14ac:dyDescent="0.25">
      <c r="A4654" s="1">
        <v>42762</v>
      </c>
      <c r="B4654">
        <v>4.0199999999999996</v>
      </c>
    </row>
    <row r="4655" spans="1:2" x14ac:dyDescent="0.25">
      <c r="A4655" s="1">
        <v>42765</v>
      </c>
      <c r="B4655">
        <v>4.03</v>
      </c>
    </row>
    <row r="4656" spans="1:2" x14ac:dyDescent="0.25">
      <c r="A4656" s="1">
        <v>42766</v>
      </c>
      <c r="B4656">
        <v>4.03</v>
      </c>
    </row>
    <row r="4657" spans="1:2" x14ac:dyDescent="0.25">
      <c r="A4657" s="1">
        <v>42767</v>
      </c>
      <c r="B4657">
        <v>4.03</v>
      </c>
    </row>
    <row r="4658" spans="1:2" x14ac:dyDescent="0.25">
      <c r="A4658" s="1">
        <v>42768</v>
      </c>
      <c r="B4658">
        <v>4.04</v>
      </c>
    </row>
    <row r="4659" spans="1:2" x14ac:dyDescent="0.25">
      <c r="A4659" s="1">
        <v>42769</v>
      </c>
      <c r="B4659">
        <v>4.0199999999999996</v>
      </c>
    </row>
    <row r="4660" spans="1:2" x14ac:dyDescent="0.25">
      <c r="A4660" s="1">
        <v>42772</v>
      </c>
      <c r="B4660">
        <v>4</v>
      </c>
    </row>
    <row r="4661" spans="1:2" x14ac:dyDescent="0.25">
      <c r="A4661" s="1">
        <v>42773</v>
      </c>
      <c r="B4661">
        <v>4</v>
      </c>
    </row>
    <row r="4662" spans="1:2" x14ac:dyDescent="0.25">
      <c r="A4662" s="1">
        <v>42774</v>
      </c>
      <c r="B4662">
        <v>4.01</v>
      </c>
    </row>
    <row r="4663" spans="1:2" x14ac:dyDescent="0.25">
      <c r="A4663" s="1">
        <v>42775</v>
      </c>
      <c r="B4663">
        <v>4.01</v>
      </c>
    </row>
    <row r="4664" spans="1:2" x14ac:dyDescent="0.25">
      <c r="A4664" s="1">
        <v>42776</v>
      </c>
      <c r="B4664">
        <v>4.0199999999999996</v>
      </c>
    </row>
    <row r="4665" spans="1:2" x14ac:dyDescent="0.25">
      <c r="A4665" s="1">
        <v>42779</v>
      </c>
      <c r="B4665">
        <v>4.01</v>
      </c>
    </row>
    <row r="4666" spans="1:2" x14ac:dyDescent="0.25">
      <c r="A4666" s="1">
        <v>42780</v>
      </c>
      <c r="B4666">
        <v>4.0199999999999996</v>
      </c>
    </row>
    <row r="4667" spans="1:2" x14ac:dyDescent="0.25">
      <c r="A4667" s="1">
        <v>42781</v>
      </c>
      <c r="B4667">
        <v>4.03</v>
      </c>
    </row>
    <row r="4668" spans="1:2" x14ac:dyDescent="0.25">
      <c r="A4668" s="1">
        <v>42782</v>
      </c>
      <c r="B4668">
        <v>4.03</v>
      </c>
    </row>
    <row r="4669" spans="1:2" x14ac:dyDescent="0.25">
      <c r="A4669" s="1">
        <v>42783</v>
      </c>
      <c r="B4669">
        <v>4.03</v>
      </c>
    </row>
    <row r="4670" spans="1:2" x14ac:dyDescent="0.25">
      <c r="A4670" s="1">
        <v>42787</v>
      </c>
      <c r="B4670">
        <v>4.01</v>
      </c>
    </row>
    <row r="4671" spans="1:2" x14ac:dyDescent="0.25">
      <c r="A4671" s="1">
        <v>42788</v>
      </c>
      <c r="B4671">
        <v>4</v>
      </c>
    </row>
    <row r="4672" spans="1:2" x14ac:dyDescent="0.25">
      <c r="A4672" s="1">
        <v>42789</v>
      </c>
      <c r="B4672">
        <v>3.98</v>
      </c>
    </row>
    <row r="4673" spans="1:2" x14ac:dyDescent="0.25">
      <c r="A4673" s="1">
        <v>42790</v>
      </c>
      <c r="B4673">
        <v>3.97</v>
      </c>
    </row>
    <row r="4674" spans="1:2" x14ac:dyDescent="0.25">
      <c r="A4674" s="1">
        <v>42793</v>
      </c>
      <c r="B4674">
        <v>3.97</v>
      </c>
    </row>
    <row r="4675" spans="1:2" x14ac:dyDescent="0.25">
      <c r="A4675" s="1">
        <v>42794</v>
      </c>
      <c r="B4675">
        <v>3.95</v>
      </c>
    </row>
    <row r="4676" spans="1:2" x14ac:dyDescent="0.25">
      <c r="A4676" s="1">
        <v>42795</v>
      </c>
      <c r="B4676">
        <v>3.93</v>
      </c>
    </row>
    <row r="4677" spans="1:2" x14ac:dyDescent="0.25">
      <c r="A4677" s="1">
        <v>42796</v>
      </c>
      <c r="B4677">
        <v>3.93</v>
      </c>
    </row>
    <row r="4678" spans="1:2" x14ac:dyDescent="0.25">
      <c r="A4678" s="1">
        <v>42797</v>
      </c>
      <c r="B4678">
        <v>3.95</v>
      </c>
    </row>
    <row r="4679" spans="1:2" x14ac:dyDescent="0.25">
      <c r="A4679" s="1">
        <v>42800</v>
      </c>
      <c r="B4679">
        <v>3.97</v>
      </c>
    </row>
    <row r="4680" spans="1:2" x14ac:dyDescent="0.25">
      <c r="A4680" s="1">
        <v>42801</v>
      </c>
      <c r="B4680">
        <v>4.01</v>
      </c>
    </row>
    <row r="4681" spans="1:2" x14ac:dyDescent="0.25">
      <c r="A4681" s="1">
        <v>42802</v>
      </c>
      <c r="B4681">
        <v>4.05</v>
      </c>
    </row>
    <row r="4682" spans="1:2" x14ac:dyDescent="0.25">
      <c r="A4682" s="1">
        <v>42803</v>
      </c>
      <c r="B4682">
        <v>4.0999999999999996</v>
      </c>
    </row>
    <row r="4683" spans="1:2" x14ac:dyDescent="0.25">
      <c r="A4683" s="1">
        <v>42804</v>
      </c>
      <c r="B4683">
        <v>4.1100000000000003</v>
      </c>
    </row>
    <row r="4684" spans="1:2" x14ac:dyDescent="0.25">
      <c r="A4684" s="1">
        <v>42807</v>
      </c>
      <c r="B4684">
        <v>4.13</v>
      </c>
    </row>
    <row r="4685" spans="1:2" x14ac:dyDescent="0.25">
      <c r="A4685" s="1">
        <v>42808</v>
      </c>
      <c r="B4685">
        <v>4.17</v>
      </c>
    </row>
    <row r="4686" spans="1:2" x14ac:dyDescent="0.25">
      <c r="A4686" s="1">
        <v>42809</v>
      </c>
      <c r="B4686">
        <v>4.1399999999999997</v>
      </c>
    </row>
    <row r="4687" spans="1:2" x14ac:dyDescent="0.25">
      <c r="A4687" s="1">
        <v>42810</v>
      </c>
      <c r="B4687">
        <v>4.0999999999999996</v>
      </c>
    </row>
    <row r="4688" spans="1:2" x14ac:dyDescent="0.25">
      <c r="A4688" s="1">
        <v>42811</v>
      </c>
      <c r="B4688">
        <v>4.0999999999999996</v>
      </c>
    </row>
    <row r="4689" spans="1:2" x14ac:dyDescent="0.25">
      <c r="A4689" s="1">
        <v>42814</v>
      </c>
      <c r="B4689">
        <v>4.0999999999999996</v>
      </c>
    </row>
    <row r="4690" spans="1:2" x14ac:dyDescent="0.25">
      <c r="A4690" s="1">
        <v>42815</v>
      </c>
      <c r="B4690">
        <v>4.12</v>
      </c>
    </row>
    <row r="4691" spans="1:2" x14ac:dyDescent="0.25">
      <c r="A4691" s="1">
        <v>42816</v>
      </c>
      <c r="B4691">
        <v>4.1500000000000004</v>
      </c>
    </row>
    <row r="4692" spans="1:2" x14ac:dyDescent="0.25">
      <c r="A4692" s="1">
        <v>42817</v>
      </c>
      <c r="B4692">
        <v>4.1399999999999997</v>
      </c>
    </row>
    <row r="4693" spans="1:2" x14ac:dyDescent="0.25">
      <c r="A4693" s="1">
        <v>42818</v>
      </c>
      <c r="B4693">
        <v>4.13</v>
      </c>
    </row>
    <row r="4694" spans="1:2" x14ac:dyDescent="0.25">
      <c r="A4694" s="1">
        <v>42821</v>
      </c>
      <c r="B4694">
        <v>4.13</v>
      </c>
    </row>
    <row r="4695" spans="1:2" x14ac:dyDescent="0.25">
      <c r="A4695" s="1">
        <v>42822</v>
      </c>
      <c r="B4695">
        <v>4.1100000000000003</v>
      </c>
    </row>
    <row r="4696" spans="1:2" x14ac:dyDescent="0.25">
      <c r="A4696" s="1">
        <v>42823</v>
      </c>
      <c r="B4696">
        <v>4.07</v>
      </c>
    </row>
    <row r="4697" spans="1:2" x14ac:dyDescent="0.25">
      <c r="A4697" s="1">
        <v>42824</v>
      </c>
      <c r="B4697">
        <v>4.03</v>
      </c>
    </row>
    <row r="4698" spans="1:2" x14ac:dyDescent="0.25">
      <c r="A4698" s="1">
        <v>42825</v>
      </c>
      <c r="B4698">
        <v>4.03</v>
      </c>
    </row>
    <row r="4699" spans="1:2" x14ac:dyDescent="0.25">
      <c r="A4699" s="1">
        <v>42828</v>
      </c>
      <c r="B4699">
        <v>4.03</v>
      </c>
    </row>
    <row r="4700" spans="1:2" x14ac:dyDescent="0.25">
      <c r="A4700" s="1">
        <v>42829</v>
      </c>
      <c r="B4700">
        <v>4.04</v>
      </c>
    </row>
    <row r="4701" spans="1:2" x14ac:dyDescent="0.25">
      <c r="A4701" s="1">
        <v>42830</v>
      </c>
      <c r="B4701">
        <v>4.01</v>
      </c>
    </row>
    <row r="4702" spans="1:2" x14ac:dyDescent="0.25">
      <c r="A4702" s="1">
        <v>42831</v>
      </c>
      <c r="B4702">
        <v>4.0199999999999996</v>
      </c>
    </row>
    <row r="4703" spans="1:2" x14ac:dyDescent="0.25">
      <c r="A4703" s="1">
        <v>42832</v>
      </c>
      <c r="B4703">
        <v>4.01</v>
      </c>
    </row>
    <row r="4704" spans="1:2" x14ac:dyDescent="0.25">
      <c r="A4704" s="1">
        <v>42835</v>
      </c>
      <c r="B4704">
        <v>4</v>
      </c>
    </row>
    <row r="4705" spans="1:2" x14ac:dyDescent="0.25">
      <c r="A4705" s="1">
        <v>42836</v>
      </c>
      <c r="B4705">
        <v>3.99</v>
      </c>
    </row>
    <row r="4706" spans="1:2" x14ac:dyDescent="0.25">
      <c r="A4706" s="1">
        <v>42837</v>
      </c>
      <c r="B4706">
        <v>4</v>
      </c>
    </row>
    <row r="4707" spans="1:2" x14ac:dyDescent="0.25">
      <c r="A4707" s="1">
        <v>42838</v>
      </c>
      <c r="B4707">
        <v>3.99</v>
      </c>
    </row>
    <row r="4708" spans="1:2" x14ac:dyDescent="0.25">
      <c r="A4708" s="1">
        <v>42842</v>
      </c>
      <c r="B4708">
        <v>4.01</v>
      </c>
    </row>
    <row r="4709" spans="1:2" x14ac:dyDescent="0.25">
      <c r="A4709" s="1">
        <v>42843</v>
      </c>
      <c r="B4709">
        <v>4.01</v>
      </c>
    </row>
    <row r="4710" spans="1:2" x14ac:dyDescent="0.25">
      <c r="A4710" s="1">
        <v>42844</v>
      </c>
      <c r="B4710">
        <v>4</v>
      </c>
    </row>
    <row r="4711" spans="1:2" x14ac:dyDescent="0.25">
      <c r="A4711" s="1">
        <v>42845</v>
      </c>
      <c r="B4711">
        <v>3.99</v>
      </c>
    </row>
    <row r="4712" spans="1:2" x14ac:dyDescent="0.25">
      <c r="A4712" s="1">
        <v>42846</v>
      </c>
      <c r="B4712">
        <v>3.99</v>
      </c>
    </row>
    <row r="4713" spans="1:2" x14ac:dyDescent="0.25">
      <c r="A4713" s="1">
        <v>42849</v>
      </c>
      <c r="B4713">
        <v>3.97</v>
      </c>
    </row>
    <row r="4714" spans="1:2" x14ac:dyDescent="0.25">
      <c r="A4714" s="1">
        <v>42850</v>
      </c>
      <c r="B4714">
        <v>3.94</v>
      </c>
    </row>
    <row r="4715" spans="1:2" x14ac:dyDescent="0.25">
      <c r="A4715" s="1">
        <v>42851</v>
      </c>
      <c r="B4715">
        <v>3.92</v>
      </c>
    </row>
    <row r="4716" spans="1:2" x14ac:dyDescent="0.25">
      <c r="A4716" s="1">
        <v>42852</v>
      </c>
      <c r="B4716">
        <v>3.91</v>
      </c>
    </row>
    <row r="4717" spans="1:2" x14ac:dyDescent="0.25">
      <c r="A4717" s="1">
        <v>42853</v>
      </c>
      <c r="B4717">
        <v>3.91</v>
      </c>
    </row>
    <row r="4718" spans="1:2" x14ac:dyDescent="0.25">
      <c r="A4718" s="1">
        <v>42856</v>
      </c>
      <c r="B4718">
        <v>3.92</v>
      </c>
    </row>
    <row r="4719" spans="1:2" x14ac:dyDescent="0.25">
      <c r="A4719" s="1">
        <v>42857</v>
      </c>
      <c r="B4719">
        <v>3.92</v>
      </c>
    </row>
    <row r="4720" spans="1:2" x14ac:dyDescent="0.25">
      <c r="A4720" s="1">
        <v>42858</v>
      </c>
      <c r="B4720">
        <v>3.91</v>
      </c>
    </row>
    <row r="4721" spans="1:2" x14ac:dyDescent="0.25">
      <c r="A4721" s="1">
        <v>42859</v>
      </c>
      <c r="B4721">
        <v>3.94</v>
      </c>
    </row>
    <row r="4722" spans="1:2" x14ac:dyDescent="0.25">
      <c r="A4722" s="1">
        <v>42860</v>
      </c>
      <c r="B4722">
        <v>3.95</v>
      </c>
    </row>
    <row r="4723" spans="1:2" x14ac:dyDescent="0.25">
      <c r="A4723" s="1">
        <v>42863</v>
      </c>
      <c r="B4723">
        <v>3.95</v>
      </c>
    </row>
    <row r="4724" spans="1:2" x14ac:dyDescent="0.25">
      <c r="A4724" s="1">
        <v>42864</v>
      </c>
      <c r="B4724">
        <v>3.94</v>
      </c>
    </row>
    <row r="4725" spans="1:2" x14ac:dyDescent="0.25">
      <c r="A4725" s="1">
        <v>42865</v>
      </c>
      <c r="B4725">
        <v>3.94</v>
      </c>
    </row>
    <row r="4726" spans="1:2" x14ac:dyDescent="0.25">
      <c r="A4726" s="1">
        <v>42866</v>
      </c>
      <c r="B4726">
        <v>3.93</v>
      </c>
    </row>
    <row r="4727" spans="1:2" x14ac:dyDescent="0.25">
      <c r="A4727" s="1">
        <v>42867</v>
      </c>
      <c r="B4727">
        <v>3.92</v>
      </c>
    </row>
    <row r="4728" spans="1:2" x14ac:dyDescent="0.25">
      <c r="A4728" s="1">
        <v>42870</v>
      </c>
      <c r="B4728">
        <v>3.92</v>
      </c>
    </row>
    <row r="4729" spans="1:2" x14ac:dyDescent="0.25">
      <c r="A4729" s="1">
        <v>42871</v>
      </c>
      <c r="B4729">
        <v>3.91</v>
      </c>
    </row>
    <row r="4730" spans="1:2" x14ac:dyDescent="0.25">
      <c r="A4730" s="1">
        <v>42872</v>
      </c>
      <c r="B4730">
        <v>3.91</v>
      </c>
    </row>
    <row r="4731" spans="1:2" x14ac:dyDescent="0.25">
      <c r="A4731" s="1">
        <v>42873</v>
      </c>
      <c r="B4731">
        <v>3.93</v>
      </c>
    </row>
    <row r="4732" spans="1:2" x14ac:dyDescent="0.25">
      <c r="A4732" s="1">
        <v>42874</v>
      </c>
      <c r="B4732">
        <v>3.9</v>
      </c>
    </row>
    <row r="4733" spans="1:2" x14ac:dyDescent="0.25">
      <c r="A4733" s="1">
        <v>42877</v>
      </c>
      <c r="B4733">
        <v>3.88</v>
      </c>
    </row>
    <row r="4734" spans="1:2" x14ac:dyDescent="0.25">
      <c r="A4734" s="1">
        <v>42878</v>
      </c>
      <c r="B4734">
        <v>3.88</v>
      </c>
    </row>
    <row r="4735" spans="1:2" x14ac:dyDescent="0.25">
      <c r="A4735" s="1">
        <v>42879</v>
      </c>
      <c r="B4735">
        <v>3.87</v>
      </c>
    </row>
    <row r="4736" spans="1:2" x14ac:dyDescent="0.25">
      <c r="A4736" s="1">
        <v>42880</v>
      </c>
      <c r="B4736">
        <v>3.86</v>
      </c>
    </row>
    <row r="4737" spans="1:2" x14ac:dyDescent="0.25">
      <c r="A4737" s="1">
        <v>42881</v>
      </c>
      <c r="B4737">
        <v>3.87</v>
      </c>
    </row>
    <row r="4738" spans="1:2" x14ac:dyDescent="0.25">
      <c r="A4738" s="1">
        <v>42885</v>
      </c>
      <c r="B4738">
        <v>3.85</v>
      </c>
    </row>
    <row r="4739" spans="1:2" x14ac:dyDescent="0.25">
      <c r="A4739" s="1">
        <v>42886</v>
      </c>
      <c r="B4739">
        <v>3.85</v>
      </c>
    </row>
    <row r="4740" spans="1:2" x14ac:dyDescent="0.25">
      <c r="A4740" s="1">
        <v>42887</v>
      </c>
      <c r="B4740">
        <v>3.85</v>
      </c>
    </row>
    <row r="4741" spans="1:2" x14ac:dyDescent="0.25">
      <c r="A4741" s="1">
        <v>42888</v>
      </c>
      <c r="B4741">
        <v>3.82</v>
      </c>
    </row>
    <row r="4742" spans="1:2" x14ac:dyDescent="0.25">
      <c r="A4742" s="1">
        <v>42891</v>
      </c>
      <c r="B4742">
        <v>3.81</v>
      </c>
    </row>
    <row r="4743" spans="1:2" x14ac:dyDescent="0.25">
      <c r="A4743" s="1">
        <v>42892</v>
      </c>
      <c r="B4743">
        <v>3.81</v>
      </c>
    </row>
    <row r="4744" spans="1:2" x14ac:dyDescent="0.25">
      <c r="A4744" s="1">
        <v>42893</v>
      </c>
      <c r="B4744">
        <v>3.83</v>
      </c>
    </row>
    <row r="4745" spans="1:2" x14ac:dyDescent="0.25">
      <c r="A4745" s="1">
        <v>42894</v>
      </c>
      <c r="B4745">
        <v>3.85</v>
      </c>
    </row>
    <row r="4746" spans="1:2" x14ac:dyDescent="0.25">
      <c r="A4746" s="1">
        <v>42895</v>
      </c>
      <c r="B4746">
        <v>3.85</v>
      </c>
    </row>
    <row r="4747" spans="1:2" x14ac:dyDescent="0.25">
      <c r="A4747" s="1">
        <v>42898</v>
      </c>
      <c r="B4747">
        <v>3.84</v>
      </c>
    </row>
    <row r="4748" spans="1:2" x14ac:dyDescent="0.25">
      <c r="A4748" s="1">
        <v>42899</v>
      </c>
      <c r="B4748">
        <v>3.83</v>
      </c>
    </row>
    <row r="4749" spans="1:2" x14ac:dyDescent="0.25">
      <c r="A4749" s="1">
        <v>42900</v>
      </c>
      <c r="B4749">
        <v>3.83</v>
      </c>
    </row>
    <row r="4750" spans="1:2" x14ac:dyDescent="0.25">
      <c r="A4750" s="1">
        <v>42901</v>
      </c>
      <c r="B4750">
        <v>3.84</v>
      </c>
    </row>
    <row r="4751" spans="1:2" x14ac:dyDescent="0.25">
      <c r="A4751" s="1">
        <v>42902</v>
      </c>
      <c r="B4751">
        <v>3.84</v>
      </c>
    </row>
    <row r="4752" spans="1:2" x14ac:dyDescent="0.25">
      <c r="A4752" s="1">
        <v>42905</v>
      </c>
      <c r="B4752">
        <v>3.83</v>
      </c>
    </row>
    <row r="4753" spans="1:2" x14ac:dyDescent="0.25">
      <c r="A4753" s="1">
        <v>42906</v>
      </c>
      <c r="B4753">
        <v>3.84</v>
      </c>
    </row>
    <row r="4754" spans="1:2" x14ac:dyDescent="0.25">
      <c r="A4754" s="1">
        <v>42907</v>
      </c>
      <c r="B4754">
        <v>3.87</v>
      </c>
    </row>
    <row r="4755" spans="1:2" x14ac:dyDescent="0.25">
      <c r="A4755" s="1">
        <v>42908</v>
      </c>
      <c r="B4755">
        <v>3.88</v>
      </c>
    </row>
    <row r="4756" spans="1:2" x14ac:dyDescent="0.25">
      <c r="A4756" s="1">
        <v>42909</v>
      </c>
      <c r="B4756">
        <v>3.88</v>
      </c>
    </row>
    <row r="4757" spans="1:2" x14ac:dyDescent="0.25">
      <c r="A4757" s="1">
        <v>42912</v>
      </c>
      <c r="B4757">
        <v>3.85</v>
      </c>
    </row>
    <row r="4758" spans="1:2" x14ac:dyDescent="0.25">
      <c r="A4758" s="1">
        <v>42913</v>
      </c>
      <c r="B4758">
        <v>3.87</v>
      </c>
    </row>
    <row r="4759" spans="1:2" x14ac:dyDescent="0.25">
      <c r="A4759" s="1">
        <v>42914</v>
      </c>
      <c r="B4759">
        <v>3.86</v>
      </c>
    </row>
    <row r="4760" spans="1:2" x14ac:dyDescent="0.25">
      <c r="A4760" s="1">
        <v>42915</v>
      </c>
      <c r="B4760">
        <v>3.89</v>
      </c>
    </row>
    <row r="4761" spans="1:2" x14ac:dyDescent="0.25">
      <c r="A4761" s="1">
        <v>42916</v>
      </c>
      <c r="B4761">
        <v>3.89</v>
      </c>
    </row>
    <row r="4762" spans="1:2" x14ac:dyDescent="0.25">
      <c r="A4762" s="1">
        <v>42919</v>
      </c>
      <c r="B4762">
        <v>3.89</v>
      </c>
    </row>
    <row r="4763" spans="1:2" x14ac:dyDescent="0.25">
      <c r="A4763" s="1">
        <v>42921</v>
      </c>
      <c r="B4763">
        <v>3.89</v>
      </c>
    </row>
    <row r="4764" spans="1:2" x14ac:dyDescent="0.25">
      <c r="A4764" s="1">
        <v>42922</v>
      </c>
      <c r="B4764">
        <v>3.91</v>
      </c>
    </row>
    <row r="4765" spans="1:2" x14ac:dyDescent="0.25">
      <c r="A4765" s="1">
        <v>42923</v>
      </c>
      <c r="B4765">
        <v>3.94</v>
      </c>
    </row>
    <row r="4766" spans="1:2" x14ac:dyDescent="0.25">
      <c r="A4766" s="1">
        <v>42926</v>
      </c>
      <c r="B4766">
        <v>3.92</v>
      </c>
    </row>
    <row r="4767" spans="1:2" x14ac:dyDescent="0.25">
      <c r="A4767" s="1">
        <v>42927</v>
      </c>
      <c r="B4767">
        <v>3.92</v>
      </c>
    </row>
    <row r="4768" spans="1:2" x14ac:dyDescent="0.25">
      <c r="A4768" s="1">
        <v>42928</v>
      </c>
      <c r="B4768">
        <v>3.89</v>
      </c>
    </row>
    <row r="4769" spans="1:2" x14ac:dyDescent="0.25">
      <c r="A4769" s="1">
        <v>42929</v>
      </c>
      <c r="B4769">
        <v>3.88</v>
      </c>
    </row>
    <row r="4770" spans="1:2" x14ac:dyDescent="0.25">
      <c r="A4770" s="1">
        <v>42930</v>
      </c>
      <c r="B4770">
        <v>3.87</v>
      </c>
    </row>
    <row r="4771" spans="1:2" x14ac:dyDescent="0.25">
      <c r="A4771" s="1">
        <v>42933</v>
      </c>
      <c r="B4771">
        <v>3.85</v>
      </c>
    </row>
    <row r="4772" spans="1:2" x14ac:dyDescent="0.25">
      <c r="A4772" s="1">
        <v>42934</v>
      </c>
      <c r="B4772">
        <v>3.83</v>
      </c>
    </row>
    <row r="4773" spans="1:2" x14ac:dyDescent="0.25">
      <c r="A4773" s="1">
        <v>42935</v>
      </c>
      <c r="B4773">
        <v>3.81</v>
      </c>
    </row>
    <row r="4774" spans="1:2" x14ac:dyDescent="0.25">
      <c r="A4774" s="1">
        <v>42936</v>
      </c>
      <c r="B4774">
        <v>3.81</v>
      </c>
    </row>
    <row r="4775" spans="1:2" x14ac:dyDescent="0.25">
      <c r="A4775" s="1">
        <v>42937</v>
      </c>
      <c r="B4775">
        <v>3.79</v>
      </c>
    </row>
    <row r="4776" spans="1:2" x14ac:dyDescent="0.25">
      <c r="A4776" s="1">
        <v>42940</v>
      </c>
      <c r="B4776">
        <v>3.78</v>
      </c>
    </row>
    <row r="4777" spans="1:2" x14ac:dyDescent="0.25">
      <c r="A4777" s="1">
        <v>42941</v>
      </c>
      <c r="B4777">
        <v>3.79</v>
      </c>
    </row>
    <row r="4778" spans="1:2" x14ac:dyDescent="0.25">
      <c r="A4778" s="1">
        <v>42942</v>
      </c>
      <c r="B4778">
        <v>3.77</v>
      </c>
    </row>
    <row r="4779" spans="1:2" x14ac:dyDescent="0.25">
      <c r="A4779" s="1">
        <v>42943</v>
      </c>
      <c r="B4779">
        <v>3.78</v>
      </c>
    </row>
    <row r="4780" spans="1:2" x14ac:dyDescent="0.25">
      <c r="A4780" s="1">
        <v>42944</v>
      </c>
      <c r="B4780">
        <v>3.78</v>
      </c>
    </row>
    <row r="4781" spans="1:2" x14ac:dyDescent="0.25">
      <c r="A4781" s="1">
        <v>42947</v>
      </c>
      <c r="B4781">
        <v>3.79</v>
      </c>
    </row>
    <row r="4782" spans="1:2" x14ac:dyDescent="0.25">
      <c r="A4782" s="1">
        <v>42948</v>
      </c>
      <c r="B4782">
        <v>3.76</v>
      </c>
    </row>
    <row r="4783" spans="1:2" x14ac:dyDescent="0.25">
      <c r="A4783" s="1">
        <v>42949</v>
      </c>
      <c r="B4783">
        <v>3.77</v>
      </c>
    </row>
    <row r="4784" spans="1:2" x14ac:dyDescent="0.25">
      <c r="A4784" s="1">
        <v>42950</v>
      </c>
      <c r="B4784">
        <v>3.77</v>
      </c>
    </row>
    <row r="4785" spans="1:2" x14ac:dyDescent="0.25">
      <c r="A4785" s="1">
        <v>42951</v>
      </c>
      <c r="B4785">
        <v>3.79</v>
      </c>
    </row>
    <row r="4786" spans="1:2" x14ac:dyDescent="0.25">
      <c r="A4786" s="1">
        <v>42954</v>
      </c>
      <c r="B4786">
        <v>3.78</v>
      </c>
    </row>
    <row r="4787" spans="1:2" x14ac:dyDescent="0.25">
      <c r="A4787" s="1">
        <v>42955</v>
      </c>
      <c r="B4787">
        <v>3.79</v>
      </c>
    </row>
    <row r="4788" spans="1:2" x14ac:dyDescent="0.25">
      <c r="A4788" s="1">
        <v>42956</v>
      </c>
      <c r="B4788">
        <v>3.85</v>
      </c>
    </row>
    <row r="4789" spans="1:2" x14ac:dyDescent="0.25">
      <c r="A4789" s="1">
        <v>42957</v>
      </c>
      <c r="B4789">
        <v>3.88</v>
      </c>
    </row>
    <row r="4790" spans="1:2" x14ac:dyDescent="0.25">
      <c r="A4790" s="1">
        <v>42958</v>
      </c>
      <c r="B4790">
        <v>3.91</v>
      </c>
    </row>
    <row r="4791" spans="1:2" x14ac:dyDescent="0.25">
      <c r="A4791" s="1">
        <v>42961</v>
      </c>
      <c r="B4791">
        <v>3.9</v>
      </c>
    </row>
    <row r="4792" spans="1:2" x14ac:dyDescent="0.25">
      <c r="A4792" s="1">
        <v>42962</v>
      </c>
      <c r="B4792">
        <v>3.9</v>
      </c>
    </row>
    <row r="4793" spans="1:2" x14ac:dyDescent="0.25">
      <c r="A4793" s="1">
        <v>42963</v>
      </c>
      <c r="B4793">
        <v>3.89</v>
      </c>
    </row>
    <row r="4794" spans="1:2" x14ac:dyDescent="0.25">
      <c r="A4794" s="1">
        <v>42964</v>
      </c>
      <c r="B4794">
        <v>3.9</v>
      </c>
    </row>
    <row r="4795" spans="1:2" x14ac:dyDescent="0.25">
      <c r="A4795" s="1">
        <v>42965</v>
      </c>
      <c r="B4795">
        <v>3.91</v>
      </c>
    </row>
    <row r="4796" spans="1:2" x14ac:dyDescent="0.25">
      <c r="A4796" s="1">
        <v>42968</v>
      </c>
      <c r="B4796">
        <v>3.9</v>
      </c>
    </row>
    <row r="4797" spans="1:2" x14ac:dyDescent="0.25">
      <c r="A4797" s="1">
        <v>42969</v>
      </c>
      <c r="B4797">
        <v>3.89</v>
      </c>
    </row>
    <row r="4798" spans="1:2" x14ac:dyDescent="0.25">
      <c r="A4798" s="1">
        <v>42970</v>
      </c>
      <c r="B4798">
        <v>3.87</v>
      </c>
    </row>
    <row r="4799" spans="1:2" x14ac:dyDescent="0.25">
      <c r="A4799" s="1">
        <v>42971</v>
      </c>
      <c r="B4799">
        <v>3.87</v>
      </c>
    </row>
    <row r="4800" spans="1:2" x14ac:dyDescent="0.25">
      <c r="A4800" s="1">
        <v>42972</v>
      </c>
      <c r="B4800">
        <v>3.85</v>
      </c>
    </row>
    <row r="4801" spans="1:2" x14ac:dyDescent="0.25">
      <c r="A4801" s="1">
        <v>42975</v>
      </c>
      <c r="B4801">
        <v>3.83</v>
      </c>
    </row>
    <row r="4802" spans="1:2" x14ac:dyDescent="0.25">
      <c r="A4802" s="1">
        <v>42976</v>
      </c>
      <c r="B4802">
        <v>3.83</v>
      </c>
    </row>
    <row r="4803" spans="1:2" x14ac:dyDescent="0.25">
      <c r="A4803" s="1">
        <v>42977</v>
      </c>
      <c r="B4803">
        <v>3.82</v>
      </c>
    </row>
    <row r="4804" spans="1:2" x14ac:dyDescent="0.25">
      <c r="A4804" s="1">
        <v>42978</v>
      </c>
      <c r="B4804">
        <v>3.79</v>
      </c>
    </row>
    <row r="4805" spans="1:2" x14ac:dyDescent="0.25">
      <c r="A4805" s="1">
        <v>42979</v>
      </c>
      <c r="B4805">
        <v>3.79</v>
      </c>
    </row>
    <row r="4806" spans="1:2" x14ac:dyDescent="0.25">
      <c r="A4806" s="1">
        <v>42983</v>
      </c>
      <c r="B4806">
        <v>3.78</v>
      </c>
    </row>
    <row r="4807" spans="1:2" x14ac:dyDescent="0.25">
      <c r="A4807" s="1">
        <v>42984</v>
      </c>
      <c r="B4807">
        <v>3.77</v>
      </c>
    </row>
    <row r="4808" spans="1:2" x14ac:dyDescent="0.25">
      <c r="A4808" s="1">
        <v>42985</v>
      </c>
      <c r="B4808">
        <v>3.76</v>
      </c>
    </row>
    <row r="4809" spans="1:2" x14ac:dyDescent="0.25">
      <c r="A4809" s="1">
        <v>42986</v>
      </c>
      <c r="B4809">
        <v>3.79</v>
      </c>
    </row>
    <row r="4810" spans="1:2" x14ac:dyDescent="0.25">
      <c r="A4810" s="1">
        <v>42989</v>
      </c>
      <c r="B4810">
        <v>3.78</v>
      </c>
    </row>
    <row r="4811" spans="1:2" x14ac:dyDescent="0.25">
      <c r="A4811" s="1">
        <v>42990</v>
      </c>
      <c r="B4811">
        <v>3.78</v>
      </c>
    </row>
    <row r="4812" spans="1:2" x14ac:dyDescent="0.25">
      <c r="A4812" s="1">
        <v>42991</v>
      </c>
      <c r="B4812">
        <v>3.79</v>
      </c>
    </row>
    <row r="4813" spans="1:2" x14ac:dyDescent="0.25">
      <c r="A4813" s="1">
        <v>42992</v>
      </c>
      <c r="B4813">
        <v>3.8</v>
      </c>
    </row>
    <row r="4814" spans="1:2" x14ac:dyDescent="0.25">
      <c r="A4814" s="1">
        <v>42993</v>
      </c>
      <c r="B4814">
        <v>3.8</v>
      </c>
    </row>
    <row r="4815" spans="1:2" x14ac:dyDescent="0.25">
      <c r="A4815" s="1">
        <v>42996</v>
      </c>
      <c r="B4815">
        <v>3.79</v>
      </c>
    </row>
    <row r="4816" spans="1:2" x14ac:dyDescent="0.25">
      <c r="A4816" s="1">
        <v>42997</v>
      </c>
      <c r="B4816">
        <v>3.79</v>
      </c>
    </row>
    <row r="4817" spans="1:2" x14ac:dyDescent="0.25">
      <c r="A4817" s="1">
        <v>42998</v>
      </c>
      <c r="B4817">
        <v>3.79</v>
      </c>
    </row>
    <row r="4818" spans="1:2" x14ac:dyDescent="0.25">
      <c r="A4818" s="1">
        <v>42999</v>
      </c>
      <c r="B4818">
        <v>3.79</v>
      </c>
    </row>
    <row r="4819" spans="1:2" x14ac:dyDescent="0.25">
      <c r="A4819" s="1">
        <v>43000</v>
      </c>
      <c r="B4819">
        <v>3.8</v>
      </c>
    </row>
    <row r="4820" spans="1:2" x14ac:dyDescent="0.25">
      <c r="A4820" s="1">
        <v>43003</v>
      </c>
      <c r="B4820">
        <v>3.78</v>
      </c>
    </row>
    <row r="4821" spans="1:2" x14ac:dyDescent="0.25">
      <c r="A4821" s="1">
        <v>43004</v>
      </c>
      <c r="B4821">
        <v>3.77</v>
      </c>
    </row>
    <row r="4822" spans="1:2" x14ac:dyDescent="0.25">
      <c r="A4822" s="1">
        <v>43005</v>
      </c>
      <c r="B4822">
        <v>3.78</v>
      </c>
    </row>
    <row r="4823" spans="1:2" x14ac:dyDescent="0.25">
      <c r="A4823" s="1">
        <v>43006</v>
      </c>
      <c r="B4823">
        <v>3.78</v>
      </c>
    </row>
    <row r="4824" spans="1:2" x14ac:dyDescent="0.25">
      <c r="A4824" s="1">
        <v>43007</v>
      </c>
      <c r="B4824">
        <v>3.78</v>
      </c>
    </row>
    <row r="4825" spans="1:2" x14ac:dyDescent="0.25">
      <c r="A4825" s="1">
        <v>43010</v>
      </c>
      <c r="B4825">
        <v>3.79</v>
      </c>
    </row>
    <row r="4826" spans="1:2" x14ac:dyDescent="0.25">
      <c r="A4826" s="1">
        <v>43011</v>
      </c>
      <c r="B4826">
        <v>3.78</v>
      </c>
    </row>
    <row r="4827" spans="1:2" x14ac:dyDescent="0.25">
      <c r="A4827" s="1">
        <v>43012</v>
      </c>
      <c r="B4827">
        <v>3.78</v>
      </c>
    </row>
    <row r="4828" spans="1:2" x14ac:dyDescent="0.25">
      <c r="A4828" s="1">
        <v>43013</v>
      </c>
      <c r="B4828">
        <v>3.78</v>
      </c>
    </row>
    <row r="4829" spans="1:2" x14ac:dyDescent="0.25">
      <c r="A4829" s="1">
        <v>43014</v>
      </c>
      <c r="B4829">
        <v>3.79</v>
      </c>
    </row>
    <row r="4830" spans="1:2" x14ac:dyDescent="0.25">
      <c r="A4830" s="1">
        <v>43018</v>
      </c>
      <c r="B4830">
        <v>3.77</v>
      </c>
    </row>
    <row r="4831" spans="1:2" x14ac:dyDescent="0.25">
      <c r="A4831" s="1">
        <v>43019</v>
      </c>
      <c r="B4831">
        <v>3.77</v>
      </c>
    </row>
    <row r="4832" spans="1:2" x14ac:dyDescent="0.25">
      <c r="A4832" s="1">
        <v>43020</v>
      </c>
      <c r="B4832">
        <v>3.77</v>
      </c>
    </row>
    <row r="4833" spans="1:2" x14ac:dyDescent="0.25">
      <c r="A4833" s="1">
        <v>43021</v>
      </c>
      <c r="B4833">
        <v>3.76</v>
      </c>
    </row>
    <row r="4834" spans="1:2" x14ac:dyDescent="0.25">
      <c r="A4834" s="1">
        <v>43024</v>
      </c>
      <c r="B4834">
        <v>3.76</v>
      </c>
    </row>
    <row r="4835" spans="1:2" x14ac:dyDescent="0.25">
      <c r="A4835" s="1">
        <v>43025</v>
      </c>
      <c r="B4835">
        <v>3.75</v>
      </c>
    </row>
    <row r="4836" spans="1:2" x14ac:dyDescent="0.25">
      <c r="A4836" s="1">
        <v>43026</v>
      </c>
      <c r="B4836">
        <v>3.75</v>
      </c>
    </row>
    <row r="4837" spans="1:2" x14ac:dyDescent="0.25">
      <c r="A4837" s="1">
        <v>43027</v>
      </c>
      <c r="B4837">
        <v>3.75</v>
      </c>
    </row>
    <row r="4838" spans="1:2" x14ac:dyDescent="0.25">
      <c r="A4838" s="1">
        <v>43028</v>
      </c>
      <c r="B4838">
        <v>3.74</v>
      </c>
    </row>
    <row r="4839" spans="1:2" x14ac:dyDescent="0.25">
      <c r="A4839" s="1">
        <v>43031</v>
      </c>
      <c r="B4839">
        <v>3.72</v>
      </c>
    </row>
    <row r="4840" spans="1:2" x14ac:dyDescent="0.25">
      <c r="A4840" s="1">
        <v>43032</v>
      </c>
      <c r="B4840">
        <v>3.72</v>
      </c>
    </row>
    <row r="4841" spans="1:2" x14ac:dyDescent="0.25">
      <c r="A4841" s="1">
        <v>43033</v>
      </c>
      <c r="B4841">
        <v>3.76</v>
      </c>
    </row>
    <row r="4842" spans="1:2" x14ac:dyDescent="0.25">
      <c r="A4842" s="1">
        <v>43034</v>
      </c>
      <c r="B4842">
        <v>3.76</v>
      </c>
    </row>
    <row r="4843" spans="1:2" x14ac:dyDescent="0.25">
      <c r="A4843" s="1">
        <v>43035</v>
      </c>
      <c r="B4843">
        <v>3.76</v>
      </c>
    </row>
    <row r="4844" spans="1:2" x14ac:dyDescent="0.25">
      <c r="A4844" s="1">
        <v>43038</v>
      </c>
      <c r="B4844">
        <v>3.74</v>
      </c>
    </row>
    <row r="4845" spans="1:2" x14ac:dyDescent="0.25">
      <c r="A4845" s="1">
        <v>43039</v>
      </c>
      <c r="B4845">
        <v>3.75</v>
      </c>
    </row>
    <row r="4846" spans="1:2" x14ac:dyDescent="0.25">
      <c r="A4846" s="1">
        <v>43040</v>
      </c>
      <c r="B4846">
        <v>3.75</v>
      </c>
    </row>
    <row r="4847" spans="1:2" x14ac:dyDescent="0.25">
      <c r="A4847" s="1">
        <v>43041</v>
      </c>
      <c r="B4847">
        <v>3.75</v>
      </c>
    </row>
    <row r="4848" spans="1:2" x14ac:dyDescent="0.25">
      <c r="A4848" s="1">
        <v>43042</v>
      </c>
      <c r="B4848">
        <v>3.76</v>
      </c>
    </row>
    <row r="4849" spans="1:2" x14ac:dyDescent="0.25">
      <c r="A4849" s="1">
        <v>43045</v>
      </c>
      <c r="B4849">
        <v>3.74</v>
      </c>
    </row>
    <row r="4850" spans="1:2" x14ac:dyDescent="0.25">
      <c r="A4850" s="1">
        <v>43046</v>
      </c>
      <c r="B4850">
        <v>3.75</v>
      </c>
    </row>
    <row r="4851" spans="1:2" x14ac:dyDescent="0.25">
      <c r="A4851" s="1">
        <v>43047</v>
      </c>
      <c r="B4851">
        <v>3.8</v>
      </c>
    </row>
    <row r="4852" spans="1:2" x14ac:dyDescent="0.25">
      <c r="A4852" s="1">
        <v>43048</v>
      </c>
      <c r="B4852">
        <v>3.87</v>
      </c>
    </row>
    <row r="4853" spans="1:2" x14ac:dyDescent="0.25">
      <c r="A4853" s="1">
        <v>43049</v>
      </c>
      <c r="B4853">
        <v>3.9</v>
      </c>
    </row>
    <row r="4854" spans="1:2" x14ac:dyDescent="0.25">
      <c r="A4854" s="1">
        <v>43052</v>
      </c>
      <c r="B4854">
        <v>3.9</v>
      </c>
    </row>
    <row r="4855" spans="1:2" x14ac:dyDescent="0.25">
      <c r="A4855" s="1">
        <v>43053</v>
      </c>
      <c r="B4855">
        <v>3.94</v>
      </c>
    </row>
    <row r="4856" spans="1:2" x14ac:dyDescent="0.25">
      <c r="A4856" s="1">
        <v>43054</v>
      </c>
      <c r="B4856">
        <v>3.98</v>
      </c>
    </row>
    <row r="4857" spans="1:2" x14ac:dyDescent="0.25">
      <c r="A4857" s="1">
        <v>43055</v>
      </c>
      <c r="B4857">
        <v>3.92</v>
      </c>
    </row>
    <row r="4858" spans="1:2" x14ac:dyDescent="0.25">
      <c r="A4858" s="1">
        <v>43056</v>
      </c>
      <c r="B4858">
        <v>3.91</v>
      </c>
    </row>
    <row r="4859" spans="1:2" x14ac:dyDescent="0.25">
      <c r="A4859" s="1">
        <v>43059</v>
      </c>
      <c r="B4859">
        <v>3.9</v>
      </c>
    </row>
    <row r="4860" spans="1:2" x14ac:dyDescent="0.25">
      <c r="A4860" s="1">
        <v>43060</v>
      </c>
      <c r="B4860">
        <v>3.88</v>
      </c>
    </row>
    <row r="4861" spans="1:2" x14ac:dyDescent="0.25">
      <c r="A4861" s="1">
        <v>43061</v>
      </c>
      <c r="B4861">
        <v>3.86</v>
      </c>
    </row>
    <row r="4862" spans="1:2" x14ac:dyDescent="0.25">
      <c r="A4862" s="1">
        <v>43063</v>
      </c>
      <c r="B4862">
        <v>3.85</v>
      </c>
    </row>
    <row r="4863" spans="1:2" x14ac:dyDescent="0.25">
      <c r="A4863" s="1">
        <v>43066</v>
      </c>
      <c r="B4863">
        <v>3.84</v>
      </c>
    </row>
    <row r="4864" spans="1:2" x14ac:dyDescent="0.25">
      <c r="A4864" s="1">
        <v>43067</v>
      </c>
      <c r="B4864">
        <v>3.83</v>
      </c>
    </row>
    <row r="4865" spans="1:2" x14ac:dyDescent="0.25">
      <c r="A4865" s="1">
        <v>43068</v>
      </c>
      <c r="B4865">
        <v>3.84</v>
      </c>
    </row>
    <row r="4866" spans="1:2" x14ac:dyDescent="0.25">
      <c r="A4866" s="1">
        <v>43069</v>
      </c>
      <c r="B4866">
        <v>3.84</v>
      </c>
    </row>
    <row r="4867" spans="1:2" x14ac:dyDescent="0.25">
      <c r="A4867" s="1">
        <v>43070</v>
      </c>
      <c r="B4867">
        <v>3.84</v>
      </c>
    </row>
    <row r="4868" spans="1:2" x14ac:dyDescent="0.25">
      <c r="A4868" s="1">
        <v>43073</v>
      </c>
      <c r="B4868">
        <v>3.83</v>
      </c>
    </row>
    <row r="4869" spans="1:2" x14ac:dyDescent="0.25">
      <c r="A4869" s="1">
        <v>43074</v>
      </c>
      <c r="B4869">
        <v>3.83</v>
      </c>
    </row>
    <row r="4870" spans="1:2" x14ac:dyDescent="0.25">
      <c r="A4870" s="1">
        <v>43075</v>
      </c>
      <c r="B4870">
        <v>3.85</v>
      </c>
    </row>
    <row r="4871" spans="1:2" x14ac:dyDescent="0.25">
      <c r="A4871" s="1">
        <v>43076</v>
      </c>
      <c r="B4871">
        <v>3.86</v>
      </c>
    </row>
    <row r="4872" spans="1:2" x14ac:dyDescent="0.25">
      <c r="A4872" s="1">
        <v>43077</v>
      </c>
      <c r="B4872">
        <v>3.86</v>
      </c>
    </row>
    <row r="4873" spans="1:2" x14ac:dyDescent="0.25">
      <c r="A4873" s="1">
        <v>43080</v>
      </c>
      <c r="B4873">
        <v>3.86</v>
      </c>
    </row>
    <row r="4874" spans="1:2" x14ac:dyDescent="0.25">
      <c r="A4874" s="1">
        <v>43081</v>
      </c>
      <c r="B4874">
        <v>3.86</v>
      </c>
    </row>
    <row r="4875" spans="1:2" x14ac:dyDescent="0.25">
      <c r="A4875" s="1">
        <v>43082</v>
      </c>
      <c r="B4875">
        <v>3.87</v>
      </c>
    </row>
    <row r="4876" spans="1:2" x14ac:dyDescent="0.25">
      <c r="A4876" s="1">
        <v>43083</v>
      </c>
      <c r="B4876">
        <v>3.88</v>
      </c>
    </row>
    <row r="4877" spans="1:2" x14ac:dyDescent="0.25">
      <c r="A4877" s="1">
        <v>43084</v>
      </c>
      <c r="B4877">
        <v>3.88</v>
      </c>
    </row>
    <row r="4878" spans="1:2" x14ac:dyDescent="0.25">
      <c r="A4878" s="1">
        <v>43087</v>
      </c>
      <c r="B4878">
        <v>3.89</v>
      </c>
    </row>
    <row r="4879" spans="1:2" x14ac:dyDescent="0.25">
      <c r="A4879" s="1">
        <v>43088</v>
      </c>
      <c r="B4879">
        <v>3.9</v>
      </c>
    </row>
    <row r="4880" spans="1:2" x14ac:dyDescent="0.25">
      <c r="A4880" s="1">
        <v>43089</v>
      </c>
      <c r="B4880">
        <v>3.91</v>
      </c>
    </row>
    <row r="4881" spans="1:2" x14ac:dyDescent="0.25">
      <c r="A4881" s="1">
        <v>43090</v>
      </c>
      <c r="B4881">
        <v>3.9</v>
      </c>
    </row>
    <row r="4882" spans="1:2" x14ac:dyDescent="0.25">
      <c r="A4882" s="1">
        <v>43091</v>
      </c>
      <c r="B4882">
        <v>3.9</v>
      </c>
    </row>
    <row r="4883" spans="1:2" x14ac:dyDescent="0.25">
      <c r="A4883" s="1">
        <v>43095</v>
      </c>
      <c r="B4883">
        <v>3.88</v>
      </c>
    </row>
    <row r="4884" spans="1:2" x14ac:dyDescent="0.25">
      <c r="A4884" s="1">
        <v>43096</v>
      </c>
      <c r="B4884">
        <v>3.86</v>
      </c>
    </row>
    <row r="4885" spans="1:2" x14ac:dyDescent="0.25">
      <c r="A4885" s="1">
        <v>43097</v>
      </c>
      <c r="B4885">
        <v>3.86</v>
      </c>
    </row>
    <row r="4886" spans="1:2" x14ac:dyDescent="0.25">
      <c r="A4886" s="1">
        <v>43098</v>
      </c>
      <c r="B4886">
        <v>3.86</v>
      </c>
    </row>
    <row r="4887" spans="1:2" x14ac:dyDescent="0.25">
      <c r="A4887" s="1">
        <v>43102</v>
      </c>
      <c r="B4887">
        <v>3.86</v>
      </c>
    </row>
    <row r="4888" spans="1:2" x14ac:dyDescent="0.25">
      <c r="A4888" s="1">
        <v>43103</v>
      </c>
      <c r="B4888">
        <v>3.82</v>
      </c>
    </row>
    <row r="4889" spans="1:2" x14ac:dyDescent="0.25">
      <c r="A4889" s="1">
        <v>43104</v>
      </c>
      <c r="B4889">
        <v>3.8</v>
      </c>
    </row>
    <row r="4890" spans="1:2" x14ac:dyDescent="0.25">
      <c r="A4890" s="1">
        <v>43105</v>
      </c>
      <c r="B4890">
        <v>3.79</v>
      </c>
    </row>
    <row r="4891" spans="1:2" x14ac:dyDescent="0.25">
      <c r="A4891" s="1">
        <v>43108</v>
      </c>
      <c r="B4891">
        <v>3.78</v>
      </c>
    </row>
    <row r="4892" spans="1:2" x14ac:dyDescent="0.25">
      <c r="A4892" s="1">
        <v>43109</v>
      </c>
      <c r="B4892">
        <v>3.8</v>
      </c>
    </row>
    <row r="4893" spans="1:2" x14ac:dyDescent="0.25">
      <c r="A4893" s="1">
        <v>43110</v>
      </c>
      <c r="B4893">
        <v>3.84</v>
      </c>
    </row>
    <row r="4894" spans="1:2" x14ac:dyDescent="0.25">
      <c r="A4894" s="1">
        <v>43111</v>
      </c>
      <c r="B4894">
        <v>3.83</v>
      </c>
    </row>
    <row r="4895" spans="1:2" x14ac:dyDescent="0.25">
      <c r="A4895" s="1">
        <v>43112</v>
      </c>
      <c r="B4895">
        <v>3.84</v>
      </c>
    </row>
    <row r="4896" spans="1:2" x14ac:dyDescent="0.25">
      <c r="A4896" s="1">
        <v>43116</v>
      </c>
      <c r="B4896">
        <v>3.85</v>
      </c>
    </row>
    <row r="4897" spans="1:2" x14ac:dyDescent="0.25">
      <c r="A4897" s="1">
        <v>43117</v>
      </c>
      <c r="B4897">
        <v>3.86</v>
      </c>
    </row>
    <row r="4898" spans="1:2" x14ac:dyDescent="0.25">
      <c r="A4898" s="1">
        <v>43118</v>
      </c>
      <c r="B4898">
        <v>3.88</v>
      </c>
    </row>
    <row r="4899" spans="1:2" x14ac:dyDescent="0.25">
      <c r="A4899" s="1">
        <v>43119</v>
      </c>
      <c r="B4899">
        <v>3.88</v>
      </c>
    </row>
    <row r="4900" spans="1:2" x14ac:dyDescent="0.25">
      <c r="A4900" s="1">
        <v>43122</v>
      </c>
      <c r="B4900">
        <v>3.89</v>
      </c>
    </row>
    <row r="4901" spans="1:2" x14ac:dyDescent="0.25">
      <c r="A4901" s="1">
        <v>43123</v>
      </c>
      <c r="B4901">
        <v>3.88</v>
      </c>
    </row>
    <row r="4902" spans="1:2" x14ac:dyDescent="0.25">
      <c r="A4902" s="1">
        <v>43124</v>
      </c>
      <c r="B4902">
        <v>3.87</v>
      </c>
    </row>
    <row r="4903" spans="1:2" x14ac:dyDescent="0.25">
      <c r="A4903" s="1">
        <v>43125</v>
      </c>
      <c r="B4903">
        <v>3.86</v>
      </c>
    </row>
    <row r="4904" spans="1:2" x14ac:dyDescent="0.25">
      <c r="A4904" s="1">
        <v>43126</v>
      </c>
      <c r="B4904">
        <v>3.87</v>
      </c>
    </row>
    <row r="4905" spans="1:2" x14ac:dyDescent="0.25">
      <c r="A4905" s="1">
        <v>43129</v>
      </c>
      <c r="B4905">
        <v>3.88</v>
      </c>
    </row>
    <row r="4906" spans="1:2" x14ac:dyDescent="0.25">
      <c r="A4906" s="1">
        <v>43130</v>
      </c>
      <c r="B4906">
        <v>3.93</v>
      </c>
    </row>
    <row r="4907" spans="1:2" x14ac:dyDescent="0.25">
      <c r="A4907" s="1">
        <v>43131</v>
      </c>
      <c r="B4907">
        <v>3.94</v>
      </c>
    </row>
    <row r="4908" spans="1:2" x14ac:dyDescent="0.25">
      <c r="A4908" s="1">
        <v>43132</v>
      </c>
      <c r="B4908">
        <v>3.97</v>
      </c>
    </row>
    <row r="4909" spans="1:2" x14ac:dyDescent="0.25">
      <c r="A4909" s="1">
        <v>43133</v>
      </c>
      <c r="B4909">
        <v>4.03</v>
      </c>
    </row>
    <row r="4910" spans="1:2" x14ac:dyDescent="0.25">
      <c r="A4910" s="1">
        <v>43136</v>
      </c>
      <c r="B4910">
        <v>4.05</v>
      </c>
    </row>
    <row r="4911" spans="1:2" x14ac:dyDescent="0.25">
      <c r="A4911" s="1">
        <v>43137</v>
      </c>
      <c r="B4911">
        <v>4.0599999999999996</v>
      </c>
    </row>
    <row r="4912" spans="1:2" x14ac:dyDescent="0.25">
      <c r="A4912" s="1">
        <v>43138</v>
      </c>
      <c r="B4912">
        <v>4.04</v>
      </c>
    </row>
    <row r="4913" spans="1:2" x14ac:dyDescent="0.25">
      <c r="A4913" s="1">
        <v>43139</v>
      </c>
      <c r="B4913">
        <v>4.09</v>
      </c>
    </row>
    <row r="4914" spans="1:2" x14ac:dyDescent="0.25">
      <c r="A4914" s="1">
        <v>43140</v>
      </c>
      <c r="B4914">
        <v>4.16</v>
      </c>
    </row>
    <row r="4915" spans="1:2" x14ac:dyDescent="0.25">
      <c r="A4915" s="1">
        <v>43143</v>
      </c>
      <c r="B4915">
        <v>4.12</v>
      </c>
    </row>
    <row r="4916" spans="1:2" x14ac:dyDescent="0.25">
      <c r="A4916" s="1">
        <v>43144</v>
      </c>
      <c r="B4916">
        <v>4.1399999999999997</v>
      </c>
    </row>
    <row r="4917" spans="1:2" x14ac:dyDescent="0.25">
      <c r="A4917" s="1">
        <v>43145</v>
      </c>
      <c r="B4917">
        <v>4.1500000000000004</v>
      </c>
    </row>
    <row r="4918" spans="1:2" x14ac:dyDescent="0.25">
      <c r="A4918" s="1">
        <v>43146</v>
      </c>
      <c r="B4918">
        <v>4.1100000000000003</v>
      </c>
    </row>
    <row r="4919" spans="1:2" x14ac:dyDescent="0.25">
      <c r="A4919" s="1">
        <v>43147</v>
      </c>
      <c r="B4919">
        <v>4.08</v>
      </c>
    </row>
    <row r="4920" spans="1:2" x14ac:dyDescent="0.25">
      <c r="A4920" s="1">
        <v>43151</v>
      </c>
      <c r="B4920">
        <v>4.0599999999999996</v>
      </c>
    </row>
    <row r="4921" spans="1:2" x14ac:dyDescent="0.25">
      <c r="A4921" s="1">
        <v>43152</v>
      </c>
      <c r="B4921">
        <v>4.07</v>
      </c>
    </row>
    <row r="4922" spans="1:2" x14ac:dyDescent="0.25">
      <c r="A4922" s="1">
        <v>43153</v>
      </c>
      <c r="B4922">
        <v>4.08</v>
      </c>
    </row>
    <row r="4923" spans="1:2" x14ac:dyDescent="0.25">
      <c r="A4923" s="1">
        <v>43154</v>
      </c>
      <c r="B4923">
        <v>4.07</v>
      </c>
    </row>
    <row r="4924" spans="1:2" x14ac:dyDescent="0.25">
      <c r="A4924" s="1">
        <v>43157</v>
      </c>
      <c r="B4924">
        <v>4.03</v>
      </c>
    </row>
    <row r="4925" spans="1:2" x14ac:dyDescent="0.25">
      <c r="A4925" s="1">
        <v>43158</v>
      </c>
      <c r="B4925">
        <v>4.05</v>
      </c>
    </row>
    <row r="4926" spans="1:2" x14ac:dyDescent="0.25">
      <c r="A4926" s="1">
        <v>43159</v>
      </c>
      <c r="B4926">
        <v>4.04</v>
      </c>
    </row>
    <row r="4927" spans="1:2" x14ac:dyDescent="0.25">
      <c r="A4927" s="1">
        <v>43160</v>
      </c>
      <c r="B4927">
        <v>4.05</v>
      </c>
    </row>
    <row r="4928" spans="1:2" x14ac:dyDescent="0.25">
      <c r="A4928" s="1">
        <v>43161</v>
      </c>
      <c r="B4928">
        <v>4.0999999999999996</v>
      </c>
    </row>
    <row r="4929" spans="1:2" x14ac:dyDescent="0.25">
      <c r="A4929" s="1">
        <v>43164</v>
      </c>
      <c r="B4929">
        <v>4.08</v>
      </c>
    </row>
    <row r="4930" spans="1:2" x14ac:dyDescent="0.25">
      <c r="A4930" s="1">
        <v>43165</v>
      </c>
      <c r="B4930">
        <v>4.0599999999999996</v>
      </c>
    </row>
    <row r="4931" spans="1:2" x14ac:dyDescent="0.25">
      <c r="A4931" s="1">
        <v>43166</v>
      </c>
      <c r="B4931">
        <v>4.07</v>
      </c>
    </row>
    <row r="4932" spans="1:2" x14ac:dyDescent="0.25">
      <c r="A4932" s="1">
        <v>43167</v>
      </c>
      <c r="B4932">
        <v>4.08</v>
      </c>
    </row>
    <row r="4933" spans="1:2" x14ac:dyDescent="0.25">
      <c r="A4933" s="1">
        <v>43168</v>
      </c>
      <c r="B4933">
        <v>4.07</v>
      </c>
    </row>
    <row r="4934" spans="1:2" x14ac:dyDescent="0.25">
      <c r="A4934" s="1">
        <v>43171</v>
      </c>
      <c r="B4934">
        <v>4.0599999999999996</v>
      </c>
    </row>
    <row r="4935" spans="1:2" x14ac:dyDescent="0.25">
      <c r="A4935" s="1">
        <v>43172</v>
      </c>
      <c r="B4935">
        <v>4.0599999999999996</v>
      </c>
    </row>
    <row r="4936" spans="1:2" x14ac:dyDescent="0.25">
      <c r="A4936" s="1">
        <v>43173</v>
      </c>
      <c r="B4936">
        <v>4.07</v>
      </c>
    </row>
    <row r="4937" spans="1:2" x14ac:dyDescent="0.25">
      <c r="A4937" s="1">
        <v>43174</v>
      </c>
      <c r="B4937">
        <v>4.07</v>
      </c>
    </row>
    <row r="4938" spans="1:2" x14ac:dyDescent="0.25">
      <c r="A4938" s="1">
        <v>43175</v>
      </c>
      <c r="B4938">
        <v>4.07</v>
      </c>
    </row>
    <row r="4939" spans="1:2" x14ac:dyDescent="0.25">
      <c r="A4939" s="1">
        <v>43178</v>
      </c>
      <c r="B4939">
        <v>4.07</v>
      </c>
    </row>
    <row r="4940" spans="1:2" x14ac:dyDescent="0.25">
      <c r="A4940" s="1">
        <v>43179</v>
      </c>
      <c r="B4940">
        <v>4.07</v>
      </c>
    </row>
    <row r="4941" spans="1:2" x14ac:dyDescent="0.25">
      <c r="A4941" s="1">
        <v>43180</v>
      </c>
      <c r="B4941">
        <v>4.07</v>
      </c>
    </row>
    <row r="4942" spans="1:2" x14ac:dyDescent="0.25">
      <c r="A4942" s="1">
        <v>43181</v>
      </c>
      <c r="B4942">
        <v>4.07</v>
      </c>
    </row>
    <row r="4943" spans="1:2" x14ac:dyDescent="0.25">
      <c r="A4943" s="1">
        <v>43182</v>
      </c>
      <c r="B4943">
        <v>4.09</v>
      </c>
    </row>
    <row r="4944" spans="1:2" x14ac:dyDescent="0.25">
      <c r="A4944" s="1">
        <v>43185</v>
      </c>
      <c r="B4944">
        <v>4.09</v>
      </c>
    </row>
    <row r="4945" spans="1:2" x14ac:dyDescent="0.25">
      <c r="A4945" s="1">
        <v>43186</v>
      </c>
      <c r="B4945">
        <v>4.07</v>
      </c>
    </row>
    <row r="4946" spans="1:2" x14ac:dyDescent="0.25">
      <c r="A4946" s="1">
        <v>43187</v>
      </c>
      <c r="B4946">
        <v>4.07</v>
      </c>
    </row>
    <row r="4947" spans="1:2" x14ac:dyDescent="0.25">
      <c r="A4947" s="1">
        <v>43188</v>
      </c>
      <c r="B4947">
        <v>4.0599999999999996</v>
      </c>
    </row>
    <row r="4948" spans="1:2" x14ac:dyDescent="0.25">
      <c r="A4948" s="1">
        <v>43189</v>
      </c>
      <c r="B4948">
        <v>4.0599999999999996</v>
      </c>
    </row>
    <row r="4949" spans="1:2" x14ac:dyDescent="0.25">
      <c r="A4949" s="1">
        <v>43192</v>
      </c>
      <c r="B4949">
        <v>4.08</v>
      </c>
    </row>
    <row r="4950" spans="1:2" x14ac:dyDescent="0.25">
      <c r="A4950" s="1">
        <v>43193</v>
      </c>
      <c r="B4950">
        <v>4.09</v>
      </c>
    </row>
    <row r="4951" spans="1:2" x14ac:dyDescent="0.25">
      <c r="A4951" s="1">
        <v>43194</v>
      </c>
      <c r="B4951">
        <v>4.09</v>
      </c>
    </row>
    <row r="4952" spans="1:2" x14ac:dyDescent="0.25">
      <c r="A4952" s="1">
        <v>43195</v>
      </c>
      <c r="B4952">
        <v>4.08</v>
      </c>
    </row>
    <row r="4953" spans="1:2" x14ac:dyDescent="0.25">
      <c r="A4953" s="1">
        <v>43196</v>
      </c>
      <c r="B4953">
        <v>3.93</v>
      </c>
    </row>
    <row r="4954" spans="1:2" x14ac:dyDescent="0.25">
      <c r="A4954" s="1">
        <v>43199</v>
      </c>
      <c r="B4954">
        <v>3.91</v>
      </c>
    </row>
    <row r="4955" spans="1:2" x14ac:dyDescent="0.25">
      <c r="A4955" s="1">
        <v>43200</v>
      </c>
      <c r="B4955">
        <v>3.9</v>
      </c>
    </row>
    <row r="4956" spans="1:2" x14ac:dyDescent="0.25">
      <c r="A4956" s="1">
        <v>43201</v>
      </c>
      <c r="B4956">
        <v>3.89</v>
      </c>
    </row>
    <row r="4957" spans="1:2" x14ac:dyDescent="0.25">
      <c r="A4957" s="1">
        <v>43202</v>
      </c>
      <c r="B4957">
        <v>3.89</v>
      </c>
    </row>
    <row r="4958" spans="1:2" x14ac:dyDescent="0.25">
      <c r="A4958" s="1">
        <v>43203</v>
      </c>
      <c r="B4958">
        <v>3.88</v>
      </c>
    </row>
    <row r="4959" spans="1:2" x14ac:dyDescent="0.25">
      <c r="A4959" s="1">
        <v>43206</v>
      </c>
      <c r="B4959">
        <v>3.87</v>
      </c>
    </row>
    <row r="4960" spans="1:2" x14ac:dyDescent="0.25">
      <c r="A4960" s="1">
        <v>43207</v>
      </c>
      <c r="B4960">
        <v>3.86</v>
      </c>
    </row>
    <row r="4961" spans="1:2" x14ac:dyDescent="0.25">
      <c r="A4961" s="1">
        <v>43208</v>
      </c>
      <c r="B4961">
        <v>3.87</v>
      </c>
    </row>
    <row r="4962" spans="1:2" x14ac:dyDescent="0.25">
      <c r="A4962" s="1">
        <v>43209</v>
      </c>
      <c r="B4962">
        <v>3.91</v>
      </c>
    </row>
    <row r="4963" spans="1:2" x14ac:dyDescent="0.25">
      <c r="A4963" s="1">
        <v>43210</v>
      </c>
      <c r="B4963">
        <v>3.92</v>
      </c>
    </row>
    <row r="4964" spans="1:2" x14ac:dyDescent="0.25">
      <c r="A4964" s="1">
        <v>43213</v>
      </c>
      <c r="B4964">
        <v>3.93</v>
      </c>
    </row>
    <row r="4965" spans="1:2" x14ac:dyDescent="0.25">
      <c r="A4965" s="1">
        <v>43214</v>
      </c>
      <c r="B4965">
        <v>3.96</v>
      </c>
    </row>
    <row r="4966" spans="1:2" x14ac:dyDescent="0.25">
      <c r="A4966" s="1">
        <v>43215</v>
      </c>
      <c r="B4966">
        <v>3.98</v>
      </c>
    </row>
    <row r="4967" spans="1:2" x14ac:dyDescent="0.25">
      <c r="A4967" s="1">
        <v>43216</v>
      </c>
      <c r="B4967">
        <v>3.96</v>
      </c>
    </row>
    <row r="4968" spans="1:2" x14ac:dyDescent="0.25">
      <c r="A4968" s="1">
        <v>43217</v>
      </c>
      <c r="B4968">
        <v>3.96</v>
      </c>
    </row>
    <row r="4969" spans="1:2" x14ac:dyDescent="0.25">
      <c r="A4969" s="1">
        <v>43220</v>
      </c>
      <c r="B4969">
        <v>3.95</v>
      </c>
    </row>
    <row r="4970" spans="1:2" x14ac:dyDescent="0.25">
      <c r="A4970" s="1">
        <v>43221</v>
      </c>
      <c r="B4970">
        <v>3.97</v>
      </c>
    </row>
    <row r="4971" spans="1:2" x14ac:dyDescent="0.25">
      <c r="A4971" s="1">
        <v>43222</v>
      </c>
      <c r="B4971">
        <v>3.97</v>
      </c>
    </row>
    <row r="4972" spans="1:2" x14ac:dyDescent="0.25">
      <c r="A4972" s="1">
        <v>43223</v>
      </c>
      <c r="B4972">
        <v>3.97</v>
      </c>
    </row>
    <row r="4973" spans="1:2" x14ac:dyDescent="0.25">
      <c r="A4973" s="1">
        <v>43224</v>
      </c>
      <c r="B4973">
        <v>3.97</v>
      </c>
    </row>
    <row r="4974" spans="1:2" x14ac:dyDescent="0.25">
      <c r="A4974" s="1">
        <v>43227</v>
      </c>
      <c r="B4974">
        <v>3.96</v>
      </c>
    </row>
    <row r="4975" spans="1:2" x14ac:dyDescent="0.25">
      <c r="A4975" s="1">
        <v>43228</v>
      </c>
      <c r="B4975">
        <v>3.96</v>
      </c>
    </row>
    <row r="4976" spans="1:2" x14ac:dyDescent="0.25">
      <c r="A4976" s="1">
        <v>43229</v>
      </c>
      <c r="B4976">
        <v>3.97</v>
      </c>
    </row>
    <row r="4977" spans="1:2" x14ac:dyDescent="0.25">
      <c r="A4977" s="1">
        <v>43230</v>
      </c>
      <c r="B4977">
        <v>3.95</v>
      </c>
    </row>
    <row r="4978" spans="1:2" x14ac:dyDescent="0.25">
      <c r="A4978" s="1">
        <v>43231</v>
      </c>
      <c r="B4978">
        <v>3.95</v>
      </c>
    </row>
    <row r="4979" spans="1:2" x14ac:dyDescent="0.25">
      <c r="A4979" s="1">
        <v>43234</v>
      </c>
      <c r="B4979">
        <v>3.96</v>
      </c>
    </row>
    <row r="4980" spans="1:2" x14ac:dyDescent="0.25">
      <c r="A4980" s="1">
        <v>43235</v>
      </c>
      <c r="B4980">
        <v>3.99</v>
      </c>
    </row>
    <row r="4981" spans="1:2" x14ac:dyDescent="0.25">
      <c r="A4981" s="1">
        <v>43236</v>
      </c>
      <c r="B4981">
        <v>4</v>
      </c>
    </row>
    <row r="4982" spans="1:2" x14ac:dyDescent="0.25">
      <c r="A4982" s="1">
        <v>43237</v>
      </c>
      <c r="B4982">
        <v>4</v>
      </c>
    </row>
    <row r="4983" spans="1:2" x14ac:dyDescent="0.25">
      <c r="A4983" s="1">
        <v>43238</v>
      </c>
      <c r="B4983">
        <v>3.99</v>
      </c>
    </row>
    <row r="4984" spans="1:2" x14ac:dyDescent="0.25">
      <c r="A4984" s="1">
        <v>43241</v>
      </c>
      <c r="B4984">
        <v>3.99</v>
      </c>
    </row>
    <row r="4985" spans="1:2" x14ac:dyDescent="0.25">
      <c r="A4985" s="1">
        <v>43242</v>
      </c>
      <c r="B4985">
        <v>3.98</v>
      </c>
    </row>
    <row r="4986" spans="1:2" x14ac:dyDescent="0.25">
      <c r="A4986" s="1">
        <v>43243</v>
      </c>
      <c r="B4986">
        <v>3.98</v>
      </c>
    </row>
    <row r="4987" spans="1:2" x14ac:dyDescent="0.25">
      <c r="A4987" s="1">
        <v>43244</v>
      </c>
      <c r="B4987">
        <v>3.98</v>
      </c>
    </row>
    <row r="4988" spans="1:2" x14ac:dyDescent="0.25">
      <c r="A4988" s="1">
        <v>43245</v>
      </c>
      <c r="B4988">
        <v>3.97</v>
      </c>
    </row>
    <row r="4989" spans="1:2" x14ac:dyDescent="0.25">
      <c r="A4989" s="1">
        <v>43249</v>
      </c>
      <c r="B4989">
        <v>3.96</v>
      </c>
    </row>
    <row r="4990" spans="1:2" x14ac:dyDescent="0.25">
      <c r="A4990" s="1">
        <v>43250</v>
      </c>
      <c r="B4990">
        <v>3.96</v>
      </c>
    </row>
    <row r="4991" spans="1:2" x14ac:dyDescent="0.25">
      <c r="A4991" s="1">
        <v>43251</v>
      </c>
      <c r="B4991">
        <v>3.96</v>
      </c>
    </row>
    <row r="4992" spans="1:2" x14ac:dyDescent="0.25">
      <c r="A4992" s="1">
        <v>43252</v>
      </c>
      <c r="B4992">
        <v>3.98</v>
      </c>
    </row>
    <row r="4993" spans="1:2" x14ac:dyDescent="0.25">
      <c r="A4993" s="1">
        <v>43255</v>
      </c>
      <c r="B4993">
        <v>3.97</v>
      </c>
    </row>
    <row r="4994" spans="1:2" x14ac:dyDescent="0.25">
      <c r="A4994" s="1">
        <v>43256</v>
      </c>
      <c r="B4994">
        <v>3.96</v>
      </c>
    </row>
    <row r="4995" spans="1:2" x14ac:dyDescent="0.25">
      <c r="A4995" s="1">
        <v>43257</v>
      </c>
      <c r="B4995">
        <v>3.96</v>
      </c>
    </row>
    <row r="4996" spans="1:2" x14ac:dyDescent="0.25">
      <c r="A4996" s="1">
        <v>43258</v>
      </c>
      <c r="B4996">
        <v>3.94</v>
      </c>
    </row>
    <row r="4997" spans="1:2" x14ac:dyDescent="0.25">
      <c r="A4997" s="1">
        <v>43259</v>
      </c>
      <c r="B4997">
        <v>3.94</v>
      </c>
    </row>
    <row r="4998" spans="1:2" x14ac:dyDescent="0.25">
      <c r="A4998" s="1">
        <v>43262</v>
      </c>
      <c r="B4998">
        <v>3.93</v>
      </c>
    </row>
    <row r="4999" spans="1:2" x14ac:dyDescent="0.25">
      <c r="A4999" s="1">
        <v>43263</v>
      </c>
      <c r="B4999">
        <v>3.92</v>
      </c>
    </row>
    <row r="5000" spans="1:2" x14ac:dyDescent="0.25">
      <c r="A5000" s="1">
        <v>43264</v>
      </c>
      <c r="B5000">
        <v>3.92</v>
      </c>
    </row>
    <row r="5001" spans="1:2" x14ac:dyDescent="0.25">
      <c r="A5001" s="1">
        <v>43265</v>
      </c>
      <c r="B5001">
        <v>3.91</v>
      </c>
    </row>
    <row r="5002" spans="1:2" x14ac:dyDescent="0.25">
      <c r="A5002" s="1">
        <v>43266</v>
      </c>
      <c r="B5002">
        <v>3.91</v>
      </c>
    </row>
    <row r="5003" spans="1:2" x14ac:dyDescent="0.25">
      <c r="A5003" s="1">
        <v>43269</v>
      </c>
      <c r="B5003">
        <v>3.91</v>
      </c>
    </row>
    <row r="5004" spans="1:2" x14ac:dyDescent="0.25">
      <c r="A5004" s="1">
        <v>43270</v>
      </c>
      <c r="B5004">
        <v>3.91</v>
      </c>
    </row>
    <row r="5005" spans="1:2" x14ac:dyDescent="0.25">
      <c r="A5005" s="1">
        <v>43271</v>
      </c>
      <c r="B5005">
        <v>3.91</v>
      </c>
    </row>
    <row r="5006" spans="1:2" x14ac:dyDescent="0.25">
      <c r="A5006" s="1">
        <v>43272</v>
      </c>
      <c r="B5006">
        <v>3.9</v>
      </c>
    </row>
    <row r="5007" spans="1:2" x14ac:dyDescent="0.25">
      <c r="A5007" s="1">
        <v>43273</v>
      </c>
      <c r="B5007">
        <v>3.89</v>
      </c>
    </row>
    <row r="5008" spans="1:2" x14ac:dyDescent="0.25">
      <c r="A5008" s="1">
        <v>43276</v>
      </c>
      <c r="B5008">
        <v>3.9</v>
      </c>
    </row>
    <row r="5009" spans="1:2" x14ac:dyDescent="0.25">
      <c r="A5009" s="1">
        <v>43277</v>
      </c>
      <c r="B5009">
        <v>3.91</v>
      </c>
    </row>
    <row r="5010" spans="1:2" x14ac:dyDescent="0.25">
      <c r="A5010" s="1">
        <v>43278</v>
      </c>
      <c r="B5010">
        <v>3.91</v>
      </c>
    </row>
    <row r="5011" spans="1:2" x14ac:dyDescent="0.25">
      <c r="A5011" s="1">
        <v>43279</v>
      </c>
      <c r="B5011">
        <v>3.94</v>
      </c>
    </row>
    <row r="5012" spans="1:2" x14ac:dyDescent="0.25">
      <c r="A5012" s="1">
        <v>43280</v>
      </c>
      <c r="B5012">
        <v>3.94</v>
      </c>
    </row>
    <row r="5013" spans="1:2" x14ac:dyDescent="0.25">
      <c r="A5013" s="1">
        <v>43283</v>
      </c>
      <c r="B5013">
        <v>3.97</v>
      </c>
    </row>
    <row r="5014" spans="1:2" x14ac:dyDescent="0.25">
      <c r="A5014" s="1">
        <v>43284</v>
      </c>
      <c r="B5014">
        <v>3.97</v>
      </c>
    </row>
    <row r="5015" spans="1:2" x14ac:dyDescent="0.25">
      <c r="A5015" s="1">
        <v>43286</v>
      </c>
      <c r="B5015">
        <v>3.95</v>
      </c>
    </row>
    <row r="5016" spans="1:2" x14ac:dyDescent="0.25">
      <c r="A5016" s="1">
        <v>43287</v>
      </c>
      <c r="B5016">
        <v>3.94</v>
      </c>
    </row>
    <row r="5017" spans="1:2" x14ac:dyDescent="0.25">
      <c r="A5017" s="1">
        <v>43290</v>
      </c>
      <c r="B5017">
        <v>3.92</v>
      </c>
    </row>
    <row r="5018" spans="1:2" x14ac:dyDescent="0.25">
      <c r="A5018" s="1">
        <v>43291</v>
      </c>
      <c r="B5018">
        <v>3.92</v>
      </c>
    </row>
    <row r="5019" spans="1:2" x14ac:dyDescent="0.25">
      <c r="A5019" s="1">
        <v>43292</v>
      </c>
      <c r="B5019">
        <v>3.92</v>
      </c>
    </row>
    <row r="5020" spans="1:2" x14ac:dyDescent="0.25">
      <c r="A5020" s="1">
        <v>43293</v>
      </c>
      <c r="B5020">
        <v>3.9</v>
      </c>
    </row>
    <row r="5021" spans="1:2" x14ac:dyDescent="0.25">
      <c r="A5021" s="1">
        <v>43294</v>
      </c>
      <c r="B5021">
        <v>3.89</v>
      </c>
    </row>
    <row r="5022" spans="1:2" x14ac:dyDescent="0.25">
      <c r="A5022" s="1">
        <v>43297</v>
      </c>
      <c r="B5022">
        <v>3.91</v>
      </c>
    </row>
    <row r="5023" spans="1:2" x14ac:dyDescent="0.25">
      <c r="A5023" s="1">
        <v>43298</v>
      </c>
      <c r="B5023">
        <v>3.9</v>
      </c>
    </row>
    <row r="5024" spans="1:2" x14ac:dyDescent="0.25">
      <c r="A5024" s="1">
        <v>43299</v>
      </c>
      <c r="B5024">
        <v>3.9</v>
      </c>
    </row>
    <row r="5025" spans="1:2" x14ac:dyDescent="0.25">
      <c r="A5025" s="1">
        <v>43300</v>
      </c>
      <c r="B5025">
        <v>3.9</v>
      </c>
    </row>
    <row r="5026" spans="1:2" x14ac:dyDescent="0.25">
      <c r="A5026" s="1">
        <v>43301</v>
      </c>
      <c r="B5026">
        <v>3.91</v>
      </c>
    </row>
    <row r="5027" spans="1:2" x14ac:dyDescent="0.25">
      <c r="A5027" s="1">
        <v>43304</v>
      </c>
      <c r="B5027">
        <v>3.91</v>
      </c>
    </row>
    <row r="5028" spans="1:2" x14ac:dyDescent="0.25">
      <c r="A5028" s="1">
        <v>43305</v>
      </c>
      <c r="B5028">
        <v>3.89</v>
      </c>
    </row>
    <row r="5029" spans="1:2" x14ac:dyDescent="0.25">
      <c r="A5029" s="1">
        <v>43306</v>
      </c>
      <c r="B5029">
        <v>3.89</v>
      </c>
    </row>
    <row r="5030" spans="1:2" x14ac:dyDescent="0.25">
      <c r="A5030" s="1">
        <v>43307</v>
      </c>
      <c r="B5030">
        <v>3.88</v>
      </c>
    </row>
    <row r="5031" spans="1:2" x14ac:dyDescent="0.25">
      <c r="A5031" s="1">
        <v>43308</v>
      </c>
      <c r="B5031">
        <v>3.87</v>
      </c>
    </row>
    <row r="5032" spans="1:2" x14ac:dyDescent="0.25">
      <c r="A5032" s="1">
        <v>43311</v>
      </c>
      <c r="B5032">
        <v>3.87</v>
      </c>
    </row>
    <row r="5033" spans="1:2" x14ac:dyDescent="0.25">
      <c r="A5033" s="1">
        <v>43312</v>
      </c>
      <c r="B5033">
        <v>3.87</v>
      </c>
    </row>
    <row r="5034" spans="1:2" x14ac:dyDescent="0.25">
      <c r="A5034" s="1">
        <v>43313</v>
      </c>
      <c r="B5034">
        <v>3.87</v>
      </c>
    </row>
    <row r="5035" spans="1:2" x14ac:dyDescent="0.25">
      <c r="A5035" s="1">
        <v>43314</v>
      </c>
      <c r="B5035">
        <v>3.87</v>
      </c>
    </row>
    <row r="5036" spans="1:2" x14ac:dyDescent="0.25">
      <c r="A5036" s="1">
        <v>43315</v>
      </c>
      <c r="B5036">
        <v>3.85</v>
      </c>
    </row>
    <row r="5037" spans="1:2" x14ac:dyDescent="0.25">
      <c r="A5037" s="1">
        <v>43318</v>
      </c>
      <c r="B5037">
        <v>3.83</v>
      </c>
    </row>
    <row r="5038" spans="1:2" x14ac:dyDescent="0.25">
      <c r="A5038" s="1">
        <v>43319</v>
      </c>
      <c r="B5038">
        <v>3.82</v>
      </c>
    </row>
    <row r="5039" spans="1:2" x14ac:dyDescent="0.25">
      <c r="A5039" s="1">
        <v>43320</v>
      </c>
      <c r="B5039">
        <v>3.82</v>
      </c>
    </row>
    <row r="5040" spans="1:2" x14ac:dyDescent="0.25">
      <c r="A5040" s="1">
        <v>43321</v>
      </c>
      <c r="B5040">
        <v>3.82</v>
      </c>
    </row>
    <row r="5041" spans="1:2" x14ac:dyDescent="0.25">
      <c r="A5041" s="1">
        <v>43322</v>
      </c>
      <c r="B5041">
        <v>3.82</v>
      </c>
    </row>
    <row r="5042" spans="1:2" x14ac:dyDescent="0.25">
      <c r="A5042" s="1">
        <v>43325</v>
      </c>
      <c r="B5042">
        <v>3.8</v>
      </c>
    </row>
    <row r="5043" spans="1:2" x14ac:dyDescent="0.25">
      <c r="A5043" s="1">
        <v>43326</v>
      </c>
      <c r="B5043">
        <v>3.82</v>
      </c>
    </row>
    <row r="5044" spans="1:2" x14ac:dyDescent="0.25">
      <c r="A5044" s="1">
        <v>43327</v>
      </c>
      <c r="B5044">
        <v>3.83</v>
      </c>
    </row>
    <row r="5045" spans="1:2" x14ac:dyDescent="0.25">
      <c r="A5045" s="1">
        <v>43328</v>
      </c>
      <c r="B5045">
        <v>3.82</v>
      </c>
    </row>
    <row r="5046" spans="1:2" x14ac:dyDescent="0.25">
      <c r="A5046" s="1">
        <v>43329</v>
      </c>
      <c r="B5046">
        <v>3.82</v>
      </c>
    </row>
    <row r="5047" spans="1:2" x14ac:dyDescent="0.25">
      <c r="A5047" s="1">
        <v>43332</v>
      </c>
      <c r="B5047">
        <v>3.79</v>
      </c>
    </row>
    <row r="5048" spans="1:2" x14ac:dyDescent="0.25">
      <c r="A5048" s="1">
        <v>43333</v>
      </c>
      <c r="B5048">
        <v>3.79</v>
      </c>
    </row>
    <row r="5049" spans="1:2" x14ac:dyDescent="0.25">
      <c r="A5049" s="1">
        <v>43334</v>
      </c>
      <c r="B5049">
        <v>3.78</v>
      </c>
    </row>
    <row r="5050" spans="1:2" x14ac:dyDescent="0.25">
      <c r="A5050" s="1">
        <v>43335</v>
      </c>
      <c r="B5050">
        <v>3.78</v>
      </c>
    </row>
    <row r="5051" spans="1:2" x14ac:dyDescent="0.25">
      <c r="A5051" s="1">
        <v>43336</v>
      </c>
      <c r="B5051">
        <v>3.77</v>
      </c>
    </row>
    <row r="5052" spans="1:2" x14ac:dyDescent="0.25">
      <c r="A5052" s="1">
        <v>43339</v>
      </c>
      <c r="B5052">
        <v>3.76</v>
      </c>
    </row>
    <row r="5053" spans="1:2" x14ac:dyDescent="0.25">
      <c r="A5053" s="1">
        <v>43340</v>
      </c>
      <c r="B5053">
        <v>3.77</v>
      </c>
    </row>
    <row r="5054" spans="1:2" x14ac:dyDescent="0.25">
      <c r="A5054" s="1">
        <v>43341</v>
      </c>
      <c r="B5054">
        <v>3.76</v>
      </c>
    </row>
    <row r="5055" spans="1:2" x14ac:dyDescent="0.25">
      <c r="A5055" s="1">
        <v>43342</v>
      </c>
      <c r="B5055">
        <v>3.76</v>
      </c>
    </row>
    <row r="5056" spans="1:2" x14ac:dyDescent="0.25">
      <c r="A5056" s="1">
        <v>43343</v>
      </c>
      <c r="B5056">
        <v>3.77</v>
      </c>
    </row>
    <row r="5057" spans="1:2" x14ac:dyDescent="0.25">
      <c r="A5057" s="1">
        <v>43346</v>
      </c>
      <c r="B5057">
        <v>3.78</v>
      </c>
    </row>
    <row r="5058" spans="1:2" x14ac:dyDescent="0.25">
      <c r="A5058" s="1">
        <v>43347</v>
      </c>
      <c r="B5058">
        <v>3.78</v>
      </c>
    </row>
    <row r="5059" spans="1:2" x14ac:dyDescent="0.25">
      <c r="A5059" s="1">
        <v>43348</v>
      </c>
      <c r="B5059">
        <v>3.79</v>
      </c>
    </row>
    <row r="5060" spans="1:2" x14ac:dyDescent="0.25">
      <c r="A5060" s="1">
        <v>43349</v>
      </c>
      <c r="B5060">
        <v>3.79</v>
      </c>
    </row>
    <row r="5061" spans="1:2" x14ac:dyDescent="0.25">
      <c r="A5061" s="1">
        <v>43350</v>
      </c>
      <c r="B5061">
        <v>3.8</v>
      </c>
    </row>
    <row r="5062" spans="1:2" x14ac:dyDescent="0.25">
      <c r="A5062" s="1">
        <v>43353</v>
      </c>
      <c r="B5062">
        <v>3.79</v>
      </c>
    </row>
    <row r="5063" spans="1:2" x14ac:dyDescent="0.25">
      <c r="A5063" s="1">
        <v>43354</v>
      </c>
      <c r="B5063">
        <v>3.78</v>
      </c>
    </row>
    <row r="5064" spans="1:2" x14ac:dyDescent="0.25">
      <c r="A5064" s="1">
        <v>43355</v>
      </c>
      <c r="B5064">
        <v>3.77</v>
      </c>
    </row>
    <row r="5065" spans="1:2" x14ac:dyDescent="0.25">
      <c r="A5065" s="1">
        <v>43356</v>
      </c>
      <c r="B5065">
        <v>3.75</v>
      </c>
    </row>
    <row r="5066" spans="1:2" x14ac:dyDescent="0.25">
      <c r="A5066" s="1">
        <v>43357</v>
      </c>
      <c r="B5066">
        <v>3.76</v>
      </c>
    </row>
    <row r="5067" spans="1:2" x14ac:dyDescent="0.25">
      <c r="A5067" s="1">
        <v>43360</v>
      </c>
      <c r="B5067">
        <v>3.76</v>
      </c>
    </row>
    <row r="5068" spans="1:2" x14ac:dyDescent="0.25">
      <c r="A5068" s="1">
        <v>43361</v>
      </c>
      <c r="B5068">
        <v>3.76</v>
      </c>
    </row>
    <row r="5069" spans="1:2" x14ac:dyDescent="0.25">
      <c r="A5069" s="1">
        <v>43362</v>
      </c>
      <c r="B5069">
        <v>3.78</v>
      </c>
    </row>
    <row r="5070" spans="1:2" x14ac:dyDescent="0.25">
      <c r="A5070" s="1">
        <v>43363</v>
      </c>
      <c r="B5070">
        <v>3.78</v>
      </c>
    </row>
    <row r="5071" spans="1:2" x14ac:dyDescent="0.25">
      <c r="A5071" s="1">
        <v>43364</v>
      </c>
      <c r="B5071">
        <v>3.78</v>
      </c>
    </row>
    <row r="5072" spans="1:2" x14ac:dyDescent="0.25">
      <c r="A5072" s="1">
        <v>43367</v>
      </c>
      <c r="B5072">
        <v>3.78</v>
      </c>
    </row>
    <row r="5073" spans="1:2" x14ac:dyDescent="0.25">
      <c r="A5073" s="1">
        <v>43368</v>
      </c>
      <c r="B5073">
        <v>3.78</v>
      </c>
    </row>
    <row r="5074" spans="1:2" x14ac:dyDescent="0.25">
      <c r="A5074" s="1">
        <v>43369</v>
      </c>
      <c r="B5074">
        <v>3.77</v>
      </c>
    </row>
    <row r="5075" spans="1:2" x14ac:dyDescent="0.25">
      <c r="A5075" s="1">
        <v>43370</v>
      </c>
      <c r="B5075">
        <v>3.77</v>
      </c>
    </row>
    <row r="5076" spans="1:2" x14ac:dyDescent="0.25">
      <c r="A5076" s="1">
        <v>43371</v>
      </c>
      <c r="B5076">
        <v>3.76</v>
      </c>
    </row>
    <row r="5077" spans="1:2" x14ac:dyDescent="0.25">
      <c r="A5077" s="1">
        <v>43374</v>
      </c>
      <c r="B5077">
        <v>3.75</v>
      </c>
    </row>
    <row r="5078" spans="1:2" x14ac:dyDescent="0.25">
      <c r="A5078" s="1">
        <v>43375</v>
      </c>
      <c r="B5078">
        <v>3.75</v>
      </c>
    </row>
    <row r="5079" spans="1:2" x14ac:dyDescent="0.25">
      <c r="A5079" s="1">
        <v>43376</v>
      </c>
      <c r="B5079">
        <v>3.76</v>
      </c>
    </row>
    <row r="5080" spans="1:2" x14ac:dyDescent="0.25">
      <c r="A5080" s="1">
        <v>43377</v>
      </c>
      <c r="B5080">
        <v>3.81</v>
      </c>
    </row>
    <row r="5081" spans="1:2" x14ac:dyDescent="0.25">
      <c r="A5081" s="1">
        <v>43378</v>
      </c>
      <c r="B5081">
        <v>3.83</v>
      </c>
    </row>
    <row r="5082" spans="1:2" x14ac:dyDescent="0.25">
      <c r="A5082" s="1">
        <v>43382</v>
      </c>
      <c r="B5082">
        <v>3.86</v>
      </c>
    </row>
    <row r="5083" spans="1:2" x14ac:dyDescent="0.25">
      <c r="A5083" s="1">
        <v>43383</v>
      </c>
      <c r="B5083">
        <v>3.89</v>
      </c>
    </row>
    <row r="5084" spans="1:2" x14ac:dyDescent="0.25">
      <c r="A5084" s="1">
        <v>43384</v>
      </c>
      <c r="B5084">
        <v>3.88</v>
      </c>
    </row>
    <row r="5085" spans="1:2" x14ac:dyDescent="0.25">
      <c r="A5085" s="1">
        <v>43385</v>
      </c>
      <c r="B5085">
        <v>3.87</v>
      </c>
    </row>
    <row r="5086" spans="1:2" x14ac:dyDescent="0.25">
      <c r="A5086" s="1">
        <v>43388</v>
      </c>
      <c r="B5086">
        <v>3.87</v>
      </c>
    </row>
    <row r="5087" spans="1:2" x14ac:dyDescent="0.25">
      <c r="A5087" s="1">
        <v>43389</v>
      </c>
      <c r="B5087">
        <v>3.86</v>
      </c>
    </row>
    <row r="5088" spans="1:2" x14ac:dyDescent="0.25">
      <c r="A5088" s="1">
        <v>43390</v>
      </c>
      <c r="B5088">
        <v>3.86</v>
      </c>
    </row>
    <row r="5089" spans="1:2" x14ac:dyDescent="0.25">
      <c r="A5089" s="1">
        <v>43391</v>
      </c>
      <c r="B5089">
        <v>3.87</v>
      </c>
    </row>
    <row r="5090" spans="1:2" x14ac:dyDescent="0.25">
      <c r="A5090" s="1">
        <v>43392</v>
      </c>
      <c r="B5090">
        <v>3.88</v>
      </c>
    </row>
    <row r="5091" spans="1:2" x14ac:dyDescent="0.25">
      <c r="A5091" s="1">
        <v>43395</v>
      </c>
      <c r="B5091">
        <v>3.86</v>
      </c>
    </row>
    <row r="5092" spans="1:2" x14ac:dyDescent="0.25">
      <c r="A5092" s="1">
        <v>43396</v>
      </c>
      <c r="B5092">
        <v>3.88</v>
      </c>
    </row>
    <row r="5093" spans="1:2" x14ac:dyDescent="0.25">
      <c r="A5093" s="1">
        <v>43397</v>
      </c>
      <c r="B5093">
        <v>3.88</v>
      </c>
    </row>
    <row r="5094" spans="1:2" x14ac:dyDescent="0.25">
      <c r="A5094" s="1">
        <v>43398</v>
      </c>
      <c r="B5094">
        <v>3.9</v>
      </c>
    </row>
    <row r="5095" spans="1:2" x14ac:dyDescent="0.25">
      <c r="A5095" s="1">
        <v>43399</v>
      </c>
      <c r="B5095">
        <v>3.91</v>
      </c>
    </row>
    <row r="5096" spans="1:2" x14ac:dyDescent="0.25">
      <c r="A5096" s="1">
        <v>43402</v>
      </c>
      <c r="B5096">
        <v>3.9</v>
      </c>
    </row>
    <row r="5097" spans="1:2" x14ac:dyDescent="0.25">
      <c r="A5097" s="1">
        <v>43403</v>
      </c>
      <c r="B5097">
        <v>3.91</v>
      </c>
    </row>
    <row r="5098" spans="1:2" x14ac:dyDescent="0.25">
      <c r="A5098" s="1">
        <v>43404</v>
      </c>
      <c r="B5098">
        <v>3.91</v>
      </c>
    </row>
    <row r="5099" spans="1:2" x14ac:dyDescent="0.25">
      <c r="A5099" s="1">
        <v>43405</v>
      </c>
      <c r="B5099">
        <v>3.91</v>
      </c>
    </row>
    <row r="5100" spans="1:2" x14ac:dyDescent="0.25">
      <c r="A5100" s="1">
        <v>43406</v>
      </c>
      <c r="B5100">
        <v>3.9</v>
      </c>
    </row>
    <row r="5101" spans="1:2" x14ac:dyDescent="0.25">
      <c r="A5101" s="1">
        <v>43409</v>
      </c>
      <c r="B5101">
        <v>3.89</v>
      </c>
    </row>
    <row r="5102" spans="1:2" x14ac:dyDescent="0.25">
      <c r="A5102" s="1">
        <v>43410</v>
      </c>
      <c r="B5102">
        <v>3.88</v>
      </c>
    </row>
    <row r="5103" spans="1:2" x14ac:dyDescent="0.25">
      <c r="A5103" s="1">
        <v>43411</v>
      </c>
      <c r="B5103">
        <v>3.86</v>
      </c>
    </row>
    <row r="5104" spans="1:2" x14ac:dyDescent="0.25">
      <c r="A5104" s="1">
        <v>43412</v>
      </c>
      <c r="B5104">
        <v>3.85</v>
      </c>
    </row>
    <row r="5105" spans="1:2" x14ac:dyDescent="0.25">
      <c r="A5105" s="1">
        <v>43413</v>
      </c>
      <c r="B5105">
        <v>3.87</v>
      </c>
    </row>
    <row r="5106" spans="1:2" x14ac:dyDescent="0.25">
      <c r="A5106" s="1">
        <v>43417</v>
      </c>
      <c r="B5106">
        <v>3.88</v>
      </c>
    </row>
    <row r="5107" spans="1:2" x14ac:dyDescent="0.25">
      <c r="A5107" s="1">
        <v>43418</v>
      </c>
      <c r="B5107">
        <v>3.91</v>
      </c>
    </row>
    <row r="5108" spans="1:2" x14ac:dyDescent="0.25">
      <c r="A5108" s="1">
        <v>43419</v>
      </c>
      <c r="B5108">
        <v>3.93</v>
      </c>
    </row>
    <row r="5109" spans="1:2" x14ac:dyDescent="0.25">
      <c r="A5109" s="1">
        <v>43420</v>
      </c>
      <c r="B5109">
        <v>3.93</v>
      </c>
    </row>
    <row r="5110" spans="1:2" x14ac:dyDescent="0.25">
      <c r="A5110" s="1">
        <v>43423</v>
      </c>
      <c r="B5110">
        <v>3.93</v>
      </c>
    </row>
    <row r="5111" spans="1:2" x14ac:dyDescent="0.25">
      <c r="A5111" s="1">
        <v>43424</v>
      </c>
      <c r="B5111">
        <v>3.94</v>
      </c>
    </row>
    <row r="5112" spans="1:2" x14ac:dyDescent="0.25">
      <c r="A5112" s="1">
        <v>43425</v>
      </c>
      <c r="B5112">
        <v>3.92</v>
      </c>
    </row>
    <row r="5113" spans="1:2" x14ac:dyDescent="0.25">
      <c r="A5113" s="1">
        <v>43427</v>
      </c>
      <c r="B5113">
        <v>3.92</v>
      </c>
    </row>
    <row r="5114" spans="1:2" x14ac:dyDescent="0.25">
      <c r="A5114" s="1">
        <v>43430</v>
      </c>
      <c r="B5114">
        <v>3.91</v>
      </c>
    </row>
    <row r="5115" spans="1:2" x14ac:dyDescent="0.25">
      <c r="A5115" s="1">
        <v>43431</v>
      </c>
      <c r="B5115">
        <v>3.92</v>
      </c>
    </row>
    <row r="5116" spans="1:2" x14ac:dyDescent="0.25">
      <c r="A5116" s="1">
        <v>43432</v>
      </c>
      <c r="B5116">
        <v>3.89</v>
      </c>
    </row>
    <row r="5117" spans="1:2" x14ac:dyDescent="0.25">
      <c r="A5117" s="1">
        <v>43433</v>
      </c>
      <c r="B5117">
        <v>3.89</v>
      </c>
    </row>
    <row r="5118" spans="1:2" x14ac:dyDescent="0.25">
      <c r="A5118" s="1">
        <v>43434</v>
      </c>
      <c r="B5118">
        <v>3.9</v>
      </c>
    </row>
    <row r="5119" spans="1:2" x14ac:dyDescent="0.25">
      <c r="A5119" s="1">
        <v>43437</v>
      </c>
      <c r="B5119">
        <v>3.87</v>
      </c>
    </row>
    <row r="5120" spans="1:2" x14ac:dyDescent="0.25">
      <c r="A5120" s="1">
        <v>43438</v>
      </c>
      <c r="B5120">
        <v>3.88</v>
      </c>
    </row>
    <row r="5121" spans="1:2" x14ac:dyDescent="0.25">
      <c r="A5121" s="1">
        <v>43440</v>
      </c>
      <c r="B5121">
        <v>3.91</v>
      </c>
    </row>
    <row r="5122" spans="1:2" x14ac:dyDescent="0.25">
      <c r="A5122" s="1">
        <v>43441</v>
      </c>
      <c r="B5122">
        <v>3.89</v>
      </c>
    </row>
    <row r="5123" spans="1:2" x14ac:dyDescent="0.25">
      <c r="A5123" s="1">
        <v>43444</v>
      </c>
      <c r="B5123">
        <v>3.9</v>
      </c>
    </row>
    <row r="5124" spans="1:2" x14ac:dyDescent="0.25">
      <c r="A5124" s="1">
        <v>43445</v>
      </c>
      <c r="B5124">
        <v>3.88</v>
      </c>
    </row>
    <row r="5125" spans="1:2" x14ac:dyDescent="0.25">
      <c r="A5125" s="1">
        <v>43446</v>
      </c>
      <c r="B5125">
        <v>3.87</v>
      </c>
    </row>
    <row r="5126" spans="1:2" x14ac:dyDescent="0.25">
      <c r="A5126" s="1">
        <v>43447</v>
      </c>
      <c r="B5126">
        <v>3.87</v>
      </c>
    </row>
    <row r="5127" spans="1:2" x14ac:dyDescent="0.25">
      <c r="A5127" s="1">
        <v>43448</v>
      </c>
      <c r="B5127">
        <v>3.89</v>
      </c>
    </row>
    <row r="5128" spans="1:2" x14ac:dyDescent="0.25">
      <c r="A5128" s="1">
        <v>43451</v>
      </c>
      <c r="B5128">
        <v>3.89</v>
      </c>
    </row>
    <row r="5129" spans="1:2" x14ac:dyDescent="0.25">
      <c r="A5129" s="1">
        <v>43452</v>
      </c>
      <c r="B5129">
        <v>3.91</v>
      </c>
    </row>
    <row r="5130" spans="1:2" x14ac:dyDescent="0.25">
      <c r="A5130" s="1">
        <v>43453</v>
      </c>
      <c r="B5130">
        <v>3.92</v>
      </c>
    </row>
    <row r="5131" spans="1:2" x14ac:dyDescent="0.25">
      <c r="A5131" s="1">
        <v>43454</v>
      </c>
      <c r="B5131">
        <v>3.99</v>
      </c>
    </row>
    <row r="5132" spans="1:2" x14ac:dyDescent="0.25">
      <c r="A5132" s="1">
        <v>43455</v>
      </c>
      <c r="B5132">
        <v>3.99</v>
      </c>
    </row>
    <row r="5133" spans="1:2" x14ac:dyDescent="0.25">
      <c r="A5133" s="1">
        <v>43458</v>
      </c>
      <c r="B5133">
        <v>4</v>
      </c>
    </row>
    <row r="5134" spans="1:2" x14ac:dyDescent="0.25">
      <c r="A5134" s="1">
        <v>43460</v>
      </c>
      <c r="B5134">
        <v>4</v>
      </c>
    </row>
    <row r="5135" spans="1:2" x14ac:dyDescent="0.25">
      <c r="A5135" s="1">
        <v>43461</v>
      </c>
      <c r="B5135">
        <v>3.99</v>
      </c>
    </row>
    <row r="5136" spans="1:2" x14ac:dyDescent="0.25">
      <c r="A5136" s="1">
        <v>43462</v>
      </c>
      <c r="B5136">
        <v>3.97</v>
      </c>
    </row>
    <row r="5137" spans="1:2" x14ac:dyDescent="0.25">
      <c r="A5137" s="1">
        <v>43465</v>
      </c>
      <c r="B5137">
        <v>3.96</v>
      </c>
    </row>
    <row r="5138" spans="1:2" x14ac:dyDescent="0.25">
      <c r="A5138" s="1">
        <v>43467</v>
      </c>
      <c r="B5138">
        <v>3.96</v>
      </c>
    </row>
    <row r="5139" spans="1:2" x14ac:dyDescent="0.25">
      <c r="A5139" s="1">
        <v>43468</v>
      </c>
      <c r="B5139">
        <v>3.95</v>
      </c>
    </row>
    <row r="5140" spans="1:2" x14ac:dyDescent="0.25">
      <c r="A5140" s="1">
        <v>43469</v>
      </c>
      <c r="B5140">
        <v>3.9</v>
      </c>
    </row>
    <row r="5141" spans="1:2" x14ac:dyDescent="0.25">
      <c r="A5141" s="1">
        <v>43472</v>
      </c>
      <c r="B5141">
        <v>3.85</v>
      </c>
    </row>
    <row r="5142" spans="1:2" x14ac:dyDescent="0.25">
      <c r="A5142" s="1">
        <v>43473</v>
      </c>
      <c r="B5142">
        <v>3.82</v>
      </c>
    </row>
    <row r="5143" spans="1:2" x14ac:dyDescent="0.25">
      <c r="A5143" s="1">
        <v>43474</v>
      </c>
      <c r="B5143">
        <v>3.79</v>
      </c>
    </row>
    <row r="5144" spans="1:2" x14ac:dyDescent="0.25">
      <c r="A5144" s="1">
        <v>43475</v>
      </c>
      <c r="B5144">
        <v>3.79</v>
      </c>
    </row>
    <row r="5145" spans="1:2" x14ac:dyDescent="0.25">
      <c r="A5145" s="1">
        <v>43476</v>
      </c>
      <c r="B5145">
        <v>3.84</v>
      </c>
    </row>
    <row r="5146" spans="1:2" x14ac:dyDescent="0.25">
      <c r="A5146" s="1">
        <v>43479</v>
      </c>
      <c r="B5146">
        <v>3.86</v>
      </c>
    </row>
    <row r="5147" spans="1:2" x14ac:dyDescent="0.25">
      <c r="A5147" s="1">
        <v>43480</v>
      </c>
      <c r="B5147">
        <v>3.8</v>
      </c>
    </row>
    <row r="5148" spans="1:2" x14ac:dyDescent="0.25">
      <c r="A5148" s="1">
        <v>43481</v>
      </c>
      <c r="B5148">
        <v>3.77</v>
      </c>
    </row>
    <row r="5149" spans="1:2" x14ac:dyDescent="0.25">
      <c r="A5149" s="1">
        <v>43482</v>
      </c>
      <c r="B5149">
        <v>3.76</v>
      </c>
    </row>
    <row r="5150" spans="1:2" x14ac:dyDescent="0.25">
      <c r="A5150" s="1">
        <v>43483</v>
      </c>
      <c r="B5150">
        <v>3.73</v>
      </c>
    </row>
    <row r="5151" spans="1:2" x14ac:dyDescent="0.25">
      <c r="A5151" s="1">
        <v>43487</v>
      </c>
      <c r="B5151">
        <v>3.73</v>
      </c>
    </row>
    <row r="5152" spans="1:2" x14ac:dyDescent="0.25">
      <c r="A5152" s="1">
        <v>43488</v>
      </c>
      <c r="B5152">
        <v>3.74</v>
      </c>
    </row>
    <row r="5153" spans="1:2" x14ac:dyDescent="0.25">
      <c r="A5153" s="1">
        <v>43489</v>
      </c>
      <c r="B5153">
        <v>3.74</v>
      </c>
    </row>
    <row r="5154" spans="1:2" x14ac:dyDescent="0.25">
      <c r="A5154" s="1">
        <v>43490</v>
      </c>
      <c r="B5154">
        <v>3.72</v>
      </c>
    </row>
    <row r="5155" spans="1:2" x14ac:dyDescent="0.25">
      <c r="A5155" s="1">
        <v>43493</v>
      </c>
      <c r="B5155">
        <v>3.72</v>
      </c>
    </row>
    <row r="5156" spans="1:2" x14ac:dyDescent="0.25">
      <c r="A5156" s="1">
        <v>43494</v>
      </c>
      <c r="B5156">
        <v>3.71</v>
      </c>
    </row>
    <row r="5157" spans="1:2" x14ac:dyDescent="0.25">
      <c r="A5157" s="1">
        <v>43495</v>
      </c>
      <c r="B5157">
        <v>3.7</v>
      </c>
    </row>
    <row r="5158" spans="1:2" x14ac:dyDescent="0.25">
      <c r="A5158" s="1">
        <v>43496</v>
      </c>
      <c r="B5158">
        <v>3.67</v>
      </c>
    </row>
    <row r="5159" spans="1:2" x14ac:dyDescent="0.25">
      <c r="A5159" s="1">
        <v>43497</v>
      </c>
      <c r="B5159">
        <v>3.67</v>
      </c>
    </row>
    <row r="5160" spans="1:2" x14ac:dyDescent="0.25">
      <c r="A5160" s="1">
        <v>43500</v>
      </c>
      <c r="B5160">
        <v>3.67</v>
      </c>
    </row>
    <row r="5161" spans="1:2" x14ac:dyDescent="0.25">
      <c r="A5161" s="1">
        <v>43501</v>
      </c>
      <c r="B5161">
        <v>3.63</v>
      </c>
    </row>
    <row r="5162" spans="1:2" x14ac:dyDescent="0.25">
      <c r="A5162" s="1">
        <v>43502</v>
      </c>
      <c r="B5162">
        <v>3.62</v>
      </c>
    </row>
    <row r="5163" spans="1:2" x14ac:dyDescent="0.25">
      <c r="A5163" s="1">
        <v>43503</v>
      </c>
      <c r="B5163">
        <v>3.65</v>
      </c>
    </row>
    <row r="5164" spans="1:2" x14ac:dyDescent="0.25">
      <c r="A5164" s="1">
        <v>43504</v>
      </c>
      <c r="B5164">
        <v>3.66</v>
      </c>
    </row>
    <row r="5165" spans="1:2" x14ac:dyDescent="0.25">
      <c r="A5165" s="1">
        <v>43507</v>
      </c>
      <c r="B5165">
        <v>3.64</v>
      </c>
    </row>
    <row r="5166" spans="1:2" x14ac:dyDescent="0.25">
      <c r="A5166" s="1">
        <v>43508</v>
      </c>
      <c r="B5166">
        <v>3.62</v>
      </c>
    </row>
    <row r="5167" spans="1:2" x14ac:dyDescent="0.25">
      <c r="A5167" s="1">
        <v>43509</v>
      </c>
      <c r="B5167">
        <v>3.61</v>
      </c>
    </row>
    <row r="5168" spans="1:2" x14ac:dyDescent="0.25">
      <c r="A5168" s="1">
        <v>43510</v>
      </c>
      <c r="B5168">
        <v>3.62</v>
      </c>
    </row>
    <row r="5169" spans="1:2" x14ac:dyDescent="0.25">
      <c r="A5169" s="1">
        <v>43511</v>
      </c>
      <c r="B5169">
        <v>3.6</v>
      </c>
    </row>
    <row r="5170" spans="1:2" x14ac:dyDescent="0.25">
      <c r="A5170" s="1">
        <v>43515</v>
      </c>
      <c r="B5170">
        <v>3.59</v>
      </c>
    </row>
    <row r="5171" spans="1:2" x14ac:dyDescent="0.25">
      <c r="A5171" s="1">
        <v>43516</v>
      </c>
      <c r="B5171">
        <v>3.58</v>
      </c>
    </row>
    <row r="5172" spans="1:2" x14ac:dyDescent="0.25">
      <c r="A5172" s="1">
        <v>43517</v>
      </c>
      <c r="B5172">
        <v>3.56</v>
      </c>
    </row>
    <row r="5173" spans="1:2" x14ac:dyDescent="0.25">
      <c r="A5173" s="1">
        <v>43518</v>
      </c>
      <c r="B5173">
        <v>3.55</v>
      </c>
    </row>
    <row r="5174" spans="1:2" x14ac:dyDescent="0.25">
      <c r="A5174" s="1">
        <v>43521</v>
      </c>
      <c r="B5174">
        <v>3.53</v>
      </c>
    </row>
    <row r="5175" spans="1:2" x14ac:dyDescent="0.25">
      <c r="A5175" s="1">
        <v>43522</v>
      </c>
      <c r="B5175">
        <v>3.52</v>
      </c>
    </row>
    <row r="5176" spans="1:2" x14ac:dyDescent="0.25">
      <c r="A5176" s="1">
        <v>43523</v>
      </c>
      <c r="B5176">
        <v>3.52</v>
      </c>
    </row>
    <row r="5177" spans="1:2" x14ac:dyDescent="0.25">
      <c r="A5177" s="1">
        <v>43524</v>
      </c>
      <c r="B5177">
        <v>3.52</v>
      </c>
    </row>
    <row r="5178" spans="1:2" x14ac:dyDescent="0.25">
      <c r="A5178" s="1">
        <v>43525</v>
      </c>
      <c r="B5178">
        <v>3.54</v>
      </c>
    </row>
    <row r="5179" spans="1:2" x14ac:dyDescent="0.25">
      <c r="A5179" s="1">
        <v>43528</v>
      </c>
      <c r="B5179">
        <v>3.54</v>
      </c>
    </row>
    <row r="5180" spans="1:2" x14ac:dyDescent="0.25">
      <c r="A5180" s="1">
        <v>43529</v>
      </c>
      <c r="B5180">
        <v>3.55</v>
      </c>
    </row>
    <row r="5181" spans="1:2" x14ac:dyDescent="0.25">
      <c r="A5181" s="1">
        <v>43530</v>
      </c>
      <c r="B5181">
        <v>3.54</v>
      </c>
    </row>
    <row r="5182" spans="1:2" x14ac:dyDescent="0.25">
      <c r="A5182" s="1">
        <v>43531</v>
      </c>
      <c r="B5182">
        <v>3.55</v>
      </c>
    </row>
    <row r="5183" spans="1:2" x14ac:dyDescent="0.25">
      <c r="A5183" s="1">
        <v>43532</v>
      </c>
      <c r="B5183">
        <v>3.56</v>
      </c>
    </row>
    <row r="5184" spans="1:2" x14ac:dyDescent="0.25">
      <c r="A5184" s="1">
        <v>43535</v>
      </c>
      <c r="B5184">
        <v>3.55</v>
      </c>
    </row>
    <row r="5185" spans="1:2" x14ac:dyDescent="0.25">
      <c r="A5185" s="1">
        <v>43536</v>
      </c>
      <c r="B5185">
        <v>3.52</v>
      </c>
    </row>
    <row r="5186" spans="1:2" x14ac:dyDescent="0.25">
      <c r="A5186" s="1">
        <v>43537</v>
      </c>
      <c r="B5186">
        <v>3.49</v>
      </c>
    </row>
    <row r="5187" spans="1:2" x14ac:dyDescent="0.25">
      <c r="A5187" s="1">
        <v>43538</v>
      </c>
      <c r="B5187">
        <v>3.5</v>
      </c>
    </row>
    <row r="5188" spans="1:2" x14ac:dyDescent="0.25">
      <c r="A5188" s="1">
        <v>43539</v>
      </c>
      <c r="B5188">
        <v>3.48</v>
      </c>
    </row>
    <row r="5189" spans="1:2" x14ac:dyDescent="0.25">
      <c r="A5189" s="1">
        <v>43542</v>
      </c>
      <c r="B5189">
        <v>3.49</v>
      </c>
    </row>
    <row r="5190" spans="1:2" x14ac:dyDescent="0.25">
      <c r="A5190" s="1">
        <v>43543</v>
      </c>
      <c r="B5190">
        <v>3.48</v>
      </c>
    </row>
    <row r="5191" spans="1:2" x14ac:dyDescent="0.25">
      <c r="A5191" s="1">
        <v>43544</v>
      </c>
      <c r="B5191">
        <v>3.46</v>
      </c>
    </row>
    <row r="5192" spans="1:2" x14ac:dyDescent="0.25">
      <c r="A5192" s="1">
        <v>43545</v>
      </c>
      <c r="B5192">
        <v>3.44</v>
      </c>
    </row>
    <row r="5193" spans="1:2" x14ac:dyDescent="0.25">
      <c r="A5193" s="1">
        <v>43546</v>
      </c>
      <c r="B5193">
        <v>3.44</v>
      </c>
    </row>
    <row r="5194" spans="1:2" x14ac:dyDescent="0.25">
      <c r="A5194" s="1">
        <v>43549</v>
      </c>
      <c r="B5194">
        <v>3.44</v>
      </c>
    </row>
    <row r="5195" spans="1:2" x14ac:dyDescent="0.25">
      <c r="A5195" s="1">
        <v>43550</v>
      </c>
      <c r="B5195">
        <v>3.43</v>
      </c>
    </row>
    <row r="5196" spans="1:2" x14ac:dyDescent="0.25">
      <c r="A5196" s="1">
        <v>43551</v>
      </c>
      <c r="B5196">
        <v>3.43</v>
      </c>
    </row>
    <row r="5197" spans="1:2" x14ac:dyDescent="0.25">
      <c r="A5197" s="1">
        <v>43552</v>
      </c>
      <c r="B5197">
        <v>3.44</v>
      </c>
    </row>
    <row r="5198" spans="1:2" x14ac:dyDescent="0.25">
      <c r="A5198" s="1">
        <v>43553</v>
      </c>
      <c r="B5198">
        <v>3.42</v>
      </c>
    </row>
    <row r="5199" spans="1:2" x14ac:dyDescent="0.25">
      <c r="A5199" s="1">
        <v>43556</v>
      </c>
      <c r="B5199">
        <v>3.43</v>
      </c>
    </row>
    <row r="5200" spans="1:2" x14ac:dyDescent="0.25">
      <c r="A5200" s="1">
        <v>43557</v>
      </c>
      <c r="B5200">
        <v>3.44</v>
      </c>
    </row>
    <row r="5201" spans="1:2" x14ac:dyDescent="0.25">
      <c r="A5201" s="1">
        <v>43558</v>
      </c>
      <c r="B5201">
        <v>3.44</v>
      </c>
    </row>
    <row r="5202" spans="1:2" x14ac:dyDescent="0.25">
      <c r="A5202" s="1">
        <v>43559</v>
      </c>
      <c r="B5202">
        <v>3.44</v>
      </c>
    </row>
    <row r="5203" spans="1:2" x14ac:dyDescent="0.25">
      <c r="A5203" s="1">
        <v>43560</v>
      </c>
      <c r="B5203">
        <v>3.43</v>
      </c>
    </row>
    <row r="5204" spans="1:2" x14ac:dyDescent="0.25">
      <c r="A5204" s="1">
        <v>43563</v>
      </c>
      <c r="B5204">
        <v>3.42</v>
      </c>
    </row>
    <row r="5205" spans="1:2" x14ac:dyDescent="0.25">
      <c r="A5205" s="1">
        <v>43564</v>
      </c>
      <c r="B5205">
        <v>3.42</v>
      </c>
    </row>
    <row r="5206" spans="1:2" x14ac:dyDescent="0.25">
      <c r="A5206" s="1">
        <v>43565</v>
      </c>
      <c r="B5206">
        <v>3.4</v>
      </c>
    </row>
    <row r="5207" spans="1:2" x14ac:dyDescent="0.25">
      <c r="A5207" s="1">
        <v>43566</v>
      </c>
      <c r="B5207">
        <v>3.38</v>
      </c>
    </row>
    <row r="5208" spans="1:2" x14ac:dyDescent="0.25">
      <c r="A5208" s="1">
        <v>43567</v>
      </c>
      <c r="B5208">
        <v>3.37</v>
      </c>
    </row>
    <row r="5209" spans="1:2" x14ac:dyDescent="0.25">
      <c r="A5209" s="1">
        <v>43570</v>
      </c>
      <c r="B5209">
        <v>3.38</v>
      </c>
    </row>
    <row r="5210" spans="1:2" x14ac:dyDescent="0.25">
      <c r="A5210" s="1">
        <v>43571</v>
      </c>
      <c r="B5210">
        <v>3.39</v>
      </c>
    </row>
    <row r="5211" spans="1:2" x14ac:dyDescent="0.25">
      <c r="A5211" s="1">
        <v>43572</v>
      </c>
      <c r="B5211">
        <v>3.4</v>
      </c>
    </row>
    <row r="5212" spans="1:2" x14ac:dyDescent="0.25">
      <c r="A5212" s="1">
        <v>43573</v>
      </c>
      <c r="B5212">
        <v>3.4</v>
      </c>
    </row>
    <row r="5213" spans="1:2" x14ac:dyDescent="0.25">
      <c r="A5213" s="1">
        <v>43577</v>
      </c>
      <c r="B5213">
        <v>3.4</v>
      </c>
    </row>
    <row r="5214" spans="1:2" x14ac:dyDescent="0.25">
      <c r="A5214" s="1">
        <v>43578</v>
      </c>
      <c r="B5214">
        <v>3.39</v>
      </c>
    </row>
    <row r="5215" spans="1:2" x14ac:dyDescent="0.25">
      <c r="A5215" s="1">
        <v>43579</v>
      </c>
      <c r="B5215">
        <v>3.37</v>
      </c>
    </row>
    <row r="5216" spans="1:2" x14ac:dyDescent="0.25">
      <c r="A5216" s="1">
        <v>43580</v>
      </c>
      <c r="B5216">
        <v>3.38</v>
      </c>
    </row>
    <row r="5217" spans="1:2" x14ac:dyDescent="0.25">
      <c r="A5217" s="1">
        <v>43581</v>
      </c>
      <c r="B5217">
        <v>3.37</v>
      </c>
    </row>
    <row r="5218" spans="1:2" x14ac:dyDescent="0.25">
      <c r="A5218" s="1">
        <v>43584</v>
      </c>
      <c r="B5218">
        <v>3.38</v>
      </c>
    </row>
    <row r="5219" spans="1:2" x14ac:dyDescent="0.25">
      <c r="A5219" s="1">
        <v>43585</v>
      </c>
      <c r="B5219">
        <v>3.38</v>
      </c>
    </row>
    <row r="5220" spans="1:2" x14ac:dyDescent="0.25">
      <c r="A5220" s="1">
        <v>43586</v>
      </c>
      <c r="B5220">
        <v>3.37</v>
      </c>
    </row>
    <row r="5221" spans="1:2" x14ac:dyDescent="0.25">
      <c r="A5221" s="1">
        <v>43587</v>
      </c>
      <c r="B5221">
        <v>3.4</v>
      </c>
    </row>
    <row r="5222" spans="1:2" x14ac:dyDescent="0.25">
      <c r="A5222" s="1">
        <v>43588</v>
      </c>
      <c r="B5222">
        <v>3.38</v>
      </c>
    </row>
    <row r="5223" spans="1:2" x14ac:dyDescent="0.25">
      <c r="A5223" s="1">
        <v>43591</v>
      </c>
      <c r="B5223">
        <v>3.39</v>
      </c>
    </row>
    <row r="5224" spans="1:2" x14ac:dyDescent="0.25">
      <c r="A5224" s="1">
        <v>43592</v>
      </c>
      <c r="B5224">
        <v>3.4</v>
      </c>
    </row>
    <row r="5225" spans="1:2" x14ac:dyDescent="0.25">
      <c r="A5225" s="1">
        <v>43593</v>
      </c>
      <c r="B5225">
        <v>3.42</v>
      </c>
    </row>
    <row r="5226" spans="1:2" x14ac:dyDescent="0.25">
      <c r="A5226" s="1">
        <v>43594</v>
      </c>
      <c r="B5226">
        <v>3.45</v>
      </c>
    </row>
    <row r="5227" spans="1:2" x14ac:dyDescent="0.25">
      <c r="A5227" s="1">
        <v>43595</v>
      </c>
      <c r="B5227">
        <v>3.47</v>
      </c>
    </row>
    <row r="5228" spans="1:2" x14ac:dyDescent="0.25">
      <c r="A5228" s="1">
        <v>43598</v>
      </c>
      <c r="B5228">
        <v>3.5</v>
      </c>
    </row>
    <row r="5229" spans="1:2" x14ac:dyDescent="0.25">
      <c r="A5229" s="1">
        <v>43599</v>
      </c>
      <c r="B5229">
        <v>3.51</v>
      </c>
    </row>
    <row r="5230" spans="1:2" x14ac:dyDescent="0.25">
      <c r="A5230" s="1">
        <v>43600</v>
      </c>
      <c r="B5230">
        <v>3.5</v>
      </c>
    </row>
    <row r="5231" spans="1:2" x14ac:dyDescent="0.25">
      <c r="A5231" s="1">
        <v>43601</v>
      </c>
      <c r="B5231">
        <v>3.47</v>
      </c>
    </row>
    <row r="5232" spans="1:2" x14ac:dyDescent="0.25">
      <c r="A5232" s="1">
        <v>43602</v>
      </c>
      <c r="B5232">
        <v>3.47</v>
      </c>
    </row>
    <row r="5233" spans="1:2" x14ac:dyDescent="0.25">
      <c r="A5233" s="1">
        <v>43605</v>
      </c>
      <c r="B5233">
        <v>3.47</v>
      </c>
    </row>
    <row r="5234" spans="1:2" x14ac:dyDescent="0.25">
      <c r="A5234" s="1">
        <v>43606</v>
      </c>
      <c r="B5234">
        <v>3.46</v>
      </c>
    </row>
    <row r="5235" spans="1:2" x14ac:dyDescent="0.25">
      <c r="A5235" s="1">
        <v>43607</v>
      </c>
      <c r="B5235">
        <v>3.45</v>
      </c>
    </row>
    <row r="5236" spans="1:2" x14ac:dyDescent="0.25">
      <c r="A5236" s="1">
        <v>43608</v>
      </c>
      <c r="B5236">
        <v>3.45</v>
      </c>
    </row>
    <row r="5237" spans="1:2" x14ac:dyDescent="0.25">
      <c r="A5237" s="1">
        <v>43609</v>
      </c>
      <c r="B5237">
        <v>3.46</v>
      </c>
    </row>
    <row r="5238" spans="1:2" x14ac:dyDescent="0.25">
      <c r="A5238" s="1">
        <v>43613</v>
      </c>
      <c r="B5238">
        <v>3.44</v>
      </c>
    </row>
    <row r="5239" spans="1:2" x14ac:dyDescent="0.25">
      <c r="A5239" s="1">
        <v>43614</v>
      </c>
      <c r="B5239">
        <v>3.48</v>
      </c>
    </row>
    <row r="5240" spans="1:2" x14ac:dyDescent="0.25">
      <c r="A5240" s="1">
        <v>43615</v>
      </c>
      <c r="B5240">
        <v>3.47</v>
      </c>
    </row>
    <row r="5241" spans="1:2" x14ac:dyDescent="0.25">
      <c r="A5241" s="1">
        <v>43616</v>
      </c>
      <c r="B5241">
        <v>3.5</v>
      </c>
    </row>
    <row r="5242" spans="1:2" x14ac:dyDescent="0.25">
      <c r="A5242" s="1">
        <v>43619</v>
      </c>
      <c r="B5242">
        <v>3.51</v>
      </c>
    </row>
    <row r="5243" spans="1:2" x14ac:dyDescent="0.25">
      <c r="A5243" s="1">
        <v>43620</v>
      </c>
      <c r="B5243">
        <v>3.48</v>
      </c>
    </row>
    <row r="5244" spans="1:2" x14ac:dyDescent="0.25">
      <c r="A5244" s="1">
        <v>43621</v>
      </c>
      <c r="B5244">
        <v>3.46</v>
      </c>
    </row>
    <row r="5245" spans="1:2" x14ac:dyDescent="0.25">
      <c r="A5245" s="1">
        <v>43622</v>
      </c>
      <c r="B5245">
        <v>3.45</v>
      </c>
    </row>
    <row r="5246" spans="1:2" x14ac:dyDescent="0.25">
      <c r="A5246" s="1">
        <v>43623</v>
      </c>
      <c r="B5246">
        <v>3.43</v>
      </c>
    </row>
    <row r="5247" spans="1:2" x14ac:dyDescent="0.25">
      <c r="A5247" s="1">
        <v>43626</v>
      </c>
      <c r="B5247">
        <v>3.37</v>
      </c>
    </row>
    <row r="5248" spans="1:2" x14ac:dyDescent="0.25">
      <c r="A5248" s="1">
        <v>43627</v>
      </c>
      <c r="B5248">
        <v>3.35</v>
      </c>
    </row>
    <row r="5249" spans="1:2" x14ac:dyDescent="0.25">
      <c r="A5249" s="1">
        <v>43628</v>
      </c>
      <c r="B5249">
        <v>3.35</v>
      </c>
    </row>
    <row r="5250" spans="1:2" x14ac:dyDescent="0.25">
      <c r="A5250" s="1">
        <v>43629</v>
      </c>
      <c r="B5250">
        <v>3.34</v>
      </c>
    </row>
    <row r="5251" spans="1:2" x14ac:dyDescent="0.25">
      <c r="A5251" s="1">
        <v>43630</v>
      </c>
      <c r="B5251">
        <v>3.35</v>
      </c>
    </row>
    <row r="5252" spans="1:2" x14ac:dyDescent="0.25">
      <c r="A5252" s="1">
        <v>43633</v>
      </c>
      <c r="B5252">
        <v>3.33</v>
      </c>
    </row>
    <row r="5253" spans="1:2" x14ac:dyDescent="0.25">
      <c r="A5253" s="1">
        <v>43634</v>
      </c>
      <c r="B5253">
        <v>3.3</v>
      </c>
    </row>
    <row r="5254" spans="1:2" x14ac:dyDescent="0.25">
      <c r="A5254" s="1">
        <v>43635</v>
      </c>
      <c r="B5254">
        <v>3.28</v>
      </c>
    </row>
    <row r="5255" spans="1:2" x14ac:dyDescent="0.25">
      <c r="A5255" s="1">
        <v>43636</v>
      </c>
      <c r="B5255">
        <v>3.2</v>
      </c>
    </row>
    <row r="5256" spans="1:2" x14ac:dyDescent="0.25">
      <c r="A5256" s="1">
        <v>43637</v>
      </c>
      <c r="B5256">
        <v>3.22</v>
      </c>
    </row>
    <row r="5257" spans="1:2" x14ac:dyDescent="0.25">
      <c r="A5257" s="1">
        <v>43640</v>
      </c>
      <c r="B5257">
        <v>3.21</v>
      </c>
    </row>
    <row r="5258" spans="1:2" x14ac:dyDescent="0.25">
      <c r="A5258" s="1">
        <v>43641</v>
      </c>
      <c r="B5258">
        <v>3.24</v>
      </c>
    </row>
    <row r="5259" spans="1:2" x14ac:dyDescent="0.25">
      <c r="A5259" s="1">
        <v>43642</v>
      </c>
      <c r="B5259">
        <v>3.25</v>
      </c>
    </row>
    <row r="5260" spans="1:2" x14ac:dyDescent="0.25">
      <c r="A5260" s="1">
        <v>43643</v>
      </c>
      <c r="B5260">
        <v>3.25</v>
      </c>
    </row>
    <row r="5261" spans="1:2" x14ac:dyDescent="0.25">
      <c r="A5261" s="1">
        <v>43644</v>
      </c>
      <c r="B5261">
        <v>3.23</v>
      </c>
    </row>
    <row r="5262" spans="1:2" x14ac:dyDescent="0.25">
      <c r="A5262" s="1">
        <v>43647</v>
      </c>
      <c r="B5262">
        <v>3.22</v>
      </c>
    </row>
    <row r="5263" spans="1:2" x14ac:dyDescent="0.25">
      <c r="A5263" s="1">
        <v>43648</v>
      </c>
      <c r="B5263">
        <v>3.22</v>
      </c>
    </row>
    <row r="5264" spans="1:2" x14ac:dyDescent="0.25">
      <c r="A5264" s="1">
        <v>43649</v>
      </c>
      <c r="B5264">
        <v>3.2</v>
      </c>
    </row>
    <row r="5265" spans="1:2" x14ac:dyDescent="0.25">
      <c r="A5265" s="1">
        <v>43651</v>
      </c>
      <c r="B5265">
        <v>3.21</v>
      </c>
    </row>
    <row r="5266" spans="1:2" x14ac:dyDescent="0.25">
      <c r="A5266" s="1">
        <v>43654</v>
      </c>
      <c r="B5266">
        <v>3.22</v>
      </c>
    </row>
    <row r="5267" spans="1:2" x14ac:dyDescent="0.25">
      <c r="A5267" s="1">
        <v>43655</v>
      </c>
      <c r="B5267">
        <v>3.24</v>
      </c>
    </row>
    <row r="5268" spans="1:2" x14ac:dyDescent="0.25">
      <c r="A5268" s="1">
        <v>43656</v>
      </c>
      <c r="B5268">
        <v>3.23</v>
      </c>
    </row>
    <row r="5269" spans="1:2" x14ac:dyDescent="0.25">
      <c r="A5269" s="1">
        <v>43657</v>
      </c>
      <c r="B5269">
        <v>3.26</v>
      </c>
    </row>
    <row r="5270" spans="1:2" x14ac:dyDescent="0.25">
      <c r="A5270" s="1">
        <v>43658</v>
      </c>
      <c r="B5270">
        <v>3.25</v>
      </c>
    </row>
    <row r="5271" spans="1:2" x14ac:dyDescent="0.25">
      <c r="A5271" s="1">
        <v>43661</v>
      </c>
      <c r="B5271">
        <v>3.24</v>
      </c>
    </row>
    <row r="5272" spans="1:2" x14ac:dyDescent="0.25">
      <c r="A5272" s="1">
        <v>43662</v>
      </c>
      <c r="B5272">
        <v>3.25</v>
      </c>
    </row>
    <row r="5273" spans="1:2" x14ac:dyDescent="0.25">
      <c r="A5273" s="1">
        <v>43663</v>
      </c>
      <c r="B5273">
        <v>3.24</v>
      </c>
    </row>
    <row r="5274" spans="1:2" x14ac:dyDescent="0.25">
      <c r="A5274" s="1">
        <v>43664</v>
      </c>
      <c r="B5274">
        <v>3.26</v>
      </c>
    </row>
    <row r="5275" spans="1:2" x14ac:dyDescent="0.25">
      <c r="A5275" s="1">
        <v>43665</v>
      </c>
      <c r="B5275">
        <v>3.25</v>
      </c>
    </row>
    <row r="5276" spans="1:2" x14ac:dyDescent="0.25">
      <c r="A5276" s="1">
        <v>43668</v>
      </c>
      <c r="B5276">
        <v>3.24</v>
      </c>
    </row>
    <row r="5277" spans="1:2" x14ac:dyDescent="0.25">
      <c r="A5277" s="1">
        <v>43669</v>
      </c>
      <c r="B5277">
        <v>3.22</v>
      </c>
    </row>
    <row r="5278" spans="1:2" x14ac:dyDescent="0.25">
      <c r="A5278" s="1">
        <v>43670</v>
      </c>
      <c r="B5278">
        <v>3.21</v>
      </c>
    </row>
    <row r="5279" spans="1:2" x14ac:dyDescent="0.25">
      <c r="A5279" s="1">
        <v>43671</v>
      </c>
      <c r="B5279">
        <v>3.2</v>
      </c>
    </row>
    <row r="5280" spans="1:2" x14ac:dyDescent="0.25">
      <c r="A5280" s="1">
        <v>43672</v>
      </c>
      <c r="B5280">
        <v>3.19</v>
      </c>
    </row>
    <row r="5281" spans="1:2" x14ac:dyDescent="0.25">
      <c r="A5281" s="1">
        <v>43675</v>
      </c>
      <c r="B5281">
        <v>3.18</v>
      </c>
    </row>
    <row r="5282" spans="1:2" x14ac:dyDescent="0.25">
      <c r="A5282" s="1">
        <v>43676</v>
      </c>
      <c r="B5282">
        <v>3.19</v>
      </c>
    </row>
    <row r="5283" spans="1:2" x14ac:dyDescent="0.25">
      <c r="A5283" s="1">
        <v>43677</v>
      </c>
      <c r="B5283">
        <v>3.19</v>
      </c>
    </row>
    <row r="5284" spans="1:2" x14ac:dyDescent="0.25">
      <c r="A5284" s="1">
        <v>43678</v>
      </c>
      <c r="B5284">
        <v>3.2</v>
      </c>
    </row>
    <row r="5285" spans="1:2" x14ac:dyDescent="0.25">
      <c r="A5285" s="1">
        <v>43679</v>
      </c>
      <c r="B5285">
        <v>3.23</v>
      </c>
    </row>
    <row r="5286" spans="1:2" x14ac:dyDescent="0.25">
      <c r="A5286" s="1">
        <v>43682</v>
      </c>
      <c r="B5286">
        <v>3.31</v>
      </c>
    </row>
    <row r="5287" spans="1:2" x14ac:dyDescent="0.25">
      <c r="A5287" s="1">
        <v>43683</v>
      </c>
      <c r="B5287">
        <v>3.28</v>
      </c>
    </row>
    <row r="5288" spans="1:2" x14ac:dyDescent="0.25">
      <c r="A5288" s="1">
        <v>43684</v>
      </c>
      <c r="B5288">
        <v>3.28</v>
      </c>
    </row>
    <row r="5289" spans="1:2" x14ac:dyDescent="0.25">
      <c r="A5289" s="1">
        <v>43685</v>
      </c>
      <c r="B5289">
        <v>3.21</v>
      </c>
    </row>
    <row r="5290" spans="1:2" x14ac:dyDescent="0.25">
      <c r="A5290" s="1">
        <v>43686</v>
      </c>
      <c r="B5290">
        <v>3.2</v>
      </c>
    </row>
    <row r="5291" spans="1:2" x14ac:dyDescent="0.25">
      <c r="A5291" s="1">
        <v>43689</v>
      </c>
      <c r="B5291">
        <v>3.21</v>
      </c>
    </row>
    <row r="5292" spans="1:2" x14ac:dyDescent="0.25">
      <c r="A5292" s="1">
        <v>43690</v>
      </c>
      <c r="B5292">
        <v>3.19</v>
      </c>
    </row>
    <row r="5293" spans="1:2" x14ac:dyDescent="0.25">
      <c r="A5293" s="1">
        <v>43691</v>
      </c>
      <c r="B5293">
        <v>3.25</v>
      </c>
    </row>
    <row r="5294" spans="1:2" x14ac:dyDescent="0.25">
      <c r="A5294" s="1">
        <v>43692</v>
      </c>
      <c r="B5294">
        <v>3.25</v>
      </c>
    </row>
    <row r="5295" spans="1:2" x14ac:dyDescent="0.25">
      <c r="A5295" s="1">
        <v>43693</v>
      </c>
      <c r="B5295">
        <v>3.22</v>
      </c>
    </row>
    <row r="5296" spans="1:2" x14ac:dyDescent="0.25">
      <c r="A5296" s="1">
        <v>43696</v>
      </c>
      <c r="B5296">
        <v>3.19</v>
      </c>
    </row>
    <row r="5297" spans="1:2" x14ac:dyDescent="0.25">
      <c r="A5297" s="1">
        <v>43697</v>
      </c>
      <c r="B5297">
        <v>3.19</v>
      </c>
    </row>
    <row r="5298" spans="1:2" x14ac:dyDescent="0.25">
      <c r="A5298" s="1">
        <v>43698</v>
      </c>
      <c r="B5298">
        <v>3.14</v>
      </c>
    </row>
    <row r="5299" spans="1:2" x14ac:dyDescent="0.25">
      <c r="A5299" s="1">
        <v>43699</v>
      </c>
      <c r="B5299">
        <v>3.13</v>
      </c>
    </row>
    <row r="5300" spans="1:2" x14ac:dyDescent="0.25">
      <c r="A5300" s="1">
        <v>43700</v>
      </c>
      <c r="B5300">
        <v>3.13</v>
      </c>
    </row>
    <row r="5301" spans="1:2" x14ac:dyDescent="0.25">
      <c r="A5301" s="1">
        <v>43703</v>
      </c>
      <c r="B5301">
        <v>3.11</v>
      </c>
    </row>
    <row r="5302" spans="1:2" x14ac:dyDescent="0.25">
      <c r="A5302" s="1">
        <v>43704</v>
      </c>
      <c r="B5302">
        <v>3.09</v>
      </c>
    </row>
    <row r="5303" spans="1:2" x14ac:dyDescent="0.25">
      <c r="A5303" s="1">
        <v>43705</v>
      </c>
      <c r="B5303">
        <v>3.08</v>
      </c>
    </row>
    <row r="5304" spans="1:2" x14ac:dyDescent="0.25">
      <c r="A5304" s="1">
        <v>43706</v>
      </c>
      <c r="B5304">
        <v>3.06</v>
      </c>
    </row>
    <row r="5305" spans="1:2" x14ac:dyDescent="0.25">
      <c r="A5305" s="1">
        <v>43707</v>
      </c>
      <c r="B5305">
        <v>3.07</v>
      </c>
    </row>
    <row r="5306" spans="1:2" x14ac:dyDescent="0.25">
      <c r="A5306" s="1">
        <v>43710</v>
      </c>
      <c r="B5306">
        <v>3.07</v>
      </c>
    </row>
    <row r="5307" spans="1:2" x14ac:dyDescent="0.25">
      <c r="A5307" s="1">
        <v>43711</v>
      </c>
      <c r="B5307">
        <v>3.08</v>
      </c>
    </row>
    <row r="5308" spans="1:2" x14ac:dyDescent="0.25">
      <c r="A5308" s="1">
        <v>43712</v>
      </c>
      <c r="B5308">
        <v>3.08</v>
      </c>
    </row>
    <row r="5309" spans="1:2" x14ac:dyDescent="0.25">
      <c r="A5309" s="1">
        <v>43713</v>
      </c>
      <c r="B5309">
        <v>3.07</v>
      </c>
    </row>
    <row r="5310" spans="1:2" x14ac:dyDescent="0.25">
      <c r="A5310" s="1">
        <v>43714</v>
      </c>
      <c r="B5310">
        <v>3.05</v>
      </c>
    </row>
    <row r="5311" spans="1:2" x14ac:dyDescent="0.25">
      <c r="A5311" s="1">
        <v>43717</v>
      </c>
      <c r="B5311">
        <v>3.04</v>
      </c>
    </row>
    <row r="5312" spans="1:2" x14ac:dyDescent="0.25">
      <c r="A5312" s="1">
        <v>43718</v>
      </c>
      <c r="B5312">
        <v>3.06</v>
      </c>
    </row>
    <row r="5313" spans="1:2" x14ac:dyDescent="0.25">
      <c r="A5313" s="1">
        <v>43719</v>
      </c>
      <c r="B5313">
        <v>3.09</v>
      </c>
    </row>
    <row r="5314" spans="1:2" x14ac:dyDescent="0.25">
      <c r="A5314" s="1">
        <v>43720</v>
      </c>
      <c r="B5314">
        <v>3.09</v>
      </c>
    </row>
    <row r="5315" spans="1:2" x14ac:dyDescent="0.25">
      <c r="A5315" s="1">
        <v>43721</v>
      </c>
      <c r="B5315">
        <v>3.11</v>
      </c>
    </row>
    <row r="5316" spans="1:2" x14ac:dyDescent="0.25">
      <c r="A5316" s="1">
        <v>43724</v>
      </c>
      <c r="B5316">
        <v>3.11</v>
      </c>
    </row>
    <row r="5317" spans="1:2" x14ac:dyDescent="0.25">
      <c r="A5317" s="1">
        <v>43725</v>
      </c>
      <c r="B5317">
        <v>3.1</v>
      </c>
    </row>
    <row r="5318" spans="1:2" x14ac:dyDescent="0.25">
      <c r="A5318" s="1">
        <v>43726</v>
      </c>
      <c r="B5318">
        <v>3.08</v>
      </c>
    </row>
    <row r="5319" spans="1:2" x14ac:dyDescent="0.25">
      <c r="A5319" s="1">
        <v>43727</v>
      </c>
      <c r="B5319">
        <v>3.07</v>
      </c>
    </row>
    <row r="5320" spans="1:2" x14ac:dyDescent="0.25">
      <c r="A5320" s="1">
        <v>43728</v>
      </c>
      <c r="B5320">
        <v>3.07</v>
      </c>
    </row>
    <row r="5321" spans="1:2" x14ac:dyDescent="0.25">
      <c r="A5321" s="1">
        <v>43731</v>
      </c>
      <c r="B5321">
        <v>3.05</v>
      </c>
    </row>
    <row r="5322" spans="1:2" x14ac:dyDescent="0.25">
      <c r="A5322" s="1">
        <v>43732</v>
      </c>
      <c r="B5322">
        <v>3.05</v>
      </c>
    </row>
    <row r="5323" spans="1:2" x14ac:dyDescent="0.25">
      <c r="A5323" s="1">
        <v>43733</v>
      </c>
      <c r="B5323">
        <v>3.07</v>
      </c>
    </row>
    <row r="5324" spans="1:2" x14ac:dyDescent="0.25">
      <c r="A5324" s="1">
        <v>43734</v>
      </c>
      <c r="B5324">
        <v>3.07</v>
      </c>
    </row>
    <row r="5325" spans="1:2" x14ac:dyDescent="0.25">
      <c r="A5325" s="1">
        <v>43735</v>
      </c>
      <c r="B5325">
        <v>3.08</v>
      </c>
    </row>
    <row r="5326" spans="1:2" x14ac:dyDescent="0.25">
      <c r="A5326" s="1">
        <v>43738</v>
      </c>
      <c r="B5326">
        <v>3.07</v>
      </c>
    </row>
    <row r="5327" spans="1:2" x14ac:dyDescent="0.25">
      <c r="A5327" s="1">
        <v>43739</v>
      </c>
      <c r="B5327">
        <v>3.09</v>
      </c>
    </row>
    <row r="5328" spans="1:2" x14ac:dyDescent="0.25">
      <c r="A5328" s="1">
        <v>43740</v>
      </c>
      <c r="B5328">
        <v>3.14</v>
      </c>
    </row>
    <row r="5329" spans="1:2" x14ac:dyDescent="0.25">
      <c r="A5329" s="1">
        <v>43741</v>
      </c>
      <c r="B5329">
        <v>3.16</v>
      </c>
    </row>
    <row r="5330" spans="1:2" x14ac:dyDescent="0.25">
      <c r="A5330" s="1">
        <v>43742</v>
      </c>
      <c r="B5330">
        <v>3.15</v>
      </c>
    </row>
    <row r="5331" spans="1:2" x14ac:dyDescent="0.25">
      <c r="A5331" s="1">
        <v>43745</v>
      </c>
      <c r="B5331">
        <v>3.14</v>
      </c>
    </row>
    <row r="5332" spans="1:2" x14ac:dyDescent="0.25">
      <c r="A5332" s="1">
        <v>43746</v>
      </c>
      <c r="B5332">
        <v>3.15</v>
      </c>
    </row>
    <row r="5333" spans="1:2" x14ac:dyDescent="0.25">
      <c r="A5333" s="1">
        <v>43747</v>
      </c>
      <c r="B5333">
        <v>3.15</v>
      </c>
    </row>
    <row r="5334" spans="1:2" x14ac:dyDescent="0.25">
      <c r="A5334" s="1">
        <v>43748</v>
      </c>
      <c r="B5334">
        <v>3.16</v>
      </c>
    </row>
    <row r="5335" spans="1:2" x14ac:dyDescent="0.25">
      <c r="A5335" s="1">
        <v>43749</v>
      </c>
      <c r="B5335">
        <v>3.15</v>
      </c>
    </row>
    <row r="5336" spans="1:2" x14ac:dyDescent="0.25">
      <c r="A5336" s="1">
        <v>43753</v>
      </c>
      <c r="B5336">
        <v>3.13</v>
      </c>
    </row>
    <row r="5337" spans="1:2" x14ac:dyDescent="0.25">
      <c r="A5337" s="1">
        <v>43754</v>
      </c>
      <c r="B5337">
        <v>3.13</v>
      </c>
    </row>
    <row r="5338" spans="1:2" x14ac:dyDescent="0.25">
      <c r="A5338" s="1">
        <v>43755</v>
      </c>
      <c r="B5338">
        <v>3.11</v>
      </c>
    </row>
    <row r="5339" spans="1:2" x14ac:dyDescent="0.25">
      <c r="A5339" s="1">
        <v>43756</v>
      </c>
      <c r="B5339">
        <v>3.11</v>
      </c>
    </row>
    <row r="5340" spans="1:2" x14ac:dyDescent="0.25">
      <c r="A5340" s="1">
        <v>43759</v>
      </c>
      <c r="B5340">
        <v>3.1</v>
      </c>
    </row>
    <row r="5341" spans="1:2" x14ac:dyDescent="0.25">
      <c r="A5341" s="1">
        <v>43760</v>
      </c>
      <c r="B5341">
        <v>3.09</v>
      </c>
    </row>
    <row r="5342" spans="1:2" x14ac:dyDescent="0.25">
      <c r="A5342" s="1">
        <v>43761</v>
      </c>
      <c r="B5342">
        <v>3.09</v>
      </c>
    </row>
    <row r="5343" spans="1:2" x14ac:dyDescent="0.25">
      <c r="A5343" s="1">
        <v>43762</v>
      </c>
      <c r="B5343">
        <v>3.08</v>
      </c>
    </row>
    <row r="5344" spans="1:2" x14ac:dyDescent="0.25">
      <c r="A5344" s="1">
        <v>43763</v>
      </c>
      <c r="B5344">
        <v>3.07</v>
      </c>
    </row>
    <row r="5345" spans="1:2" x14ac:dyDescent="0.25">
      <c r="A5345" s="1">
        <v>43766</v>
      </c>
      <c r="B5345">
        <v>3.07</v>
      </c>
    </row>
    <row r="5346" spans="1:2" x14ac:dyDescent="0.25">
      <c r="A5346" s="1">
        <v>43767</v>
      </c>
      <c r="B5346">
        <v>3.07</v>
      </c>
    </row>
    <row r="5347" spans="1:2" x14ac:dyDescent="0.25">
      <c r="A5347" s="1">
        <v>43768</v>
      </c>
      <c r="B5347">
        <v>3.09</v>
      </c>
    </row>
    <row r="5348" spans="1:2" x14ac:dyDescent="0.25">
      <c r="A5348" s="1">
        <v>43769</v>
      </c>
      <c r="B5348">
        <v>3.11</v>
      </c>
    </row>
    <row r="5349" spans="1:2" x14ac:dyDescent="0.25">
      <c r="A5349" s="1">
        <v>43770</v>
      </c>
      <c r="B5349">
        <v>3.1</v>
      </c>
    </row>
    <row r="5350" spans="1:2" x14ac:dyDescent="0.25">
      <c r="A5350" s="1">
        <v>43773</v>
      </c>
      <c r="B5350">
        <v>3.09</v>
      </c>
    </row>
    <row r="5351" spans="1:2" x14ac:dyDescent="0.25">
      <c r="A5351" s="1">
        <v>43774</v>
      </c>
      <c r="B5351">
        <v>3.11</v>
      </c>
    </row>
    <row r="5352" spans="1:2" x14ac:dyDescent="0.25">
      <c r="A5352" s="1">
        <v>43775</v>
      </c>
      <c r="B5352">
        <v>3.11</v>
      </c>
    </row>
    <row r="5353" spans="1:2" x14ac:dyDescent="0.25">
      <c r="A5353" s="1">
        <v>43776</v>
      </c>
      <c r="B5353">
        <v>3.13</v>
      </c>
    </row>
    <row r="5354" spans="1:2" x14ac:dyDescent="0.25">
      <c r="A5354" s="1">
        <v>43777</v>
      </c>
      <c r="B5354">
        <v>3.15</v>
      </c>
    </row>
    <row r="5355" spans="1:2" x14ac:dyDescent="0.25">
      <c r="A5355" s="1">
        <v>43781</v>
      </c>
      <c r="B5355">
        <v>3.12</v>
      </c>
    </row>
    <row r="5356" spans="1:2" x14ac:dyDescent="0.25">
      <c r="A5356" s="1">
        <v>43782</v>
      </c>
      <c r="B5356">
        <v>3.13</v>
      </c>
    </row>
    <row r="5357" spans="1:2" x14ac:dyDescent="0.25">
      <c r="A5357" s="1">
        <v>43783</v>
      </c>
      <c r="B5357">
        <v>3.14</v>
      </c>
    </row>
    <row r="5358" spans="1:2" x14ac:dyDescent="0.25">
      <c r="A5358" s="1">
        <v>43784</v>
      </c>
      <c r="B5358">
        <v>3.14</v>
      </c>
    </row>
    <row r="5359" spans="1:2" x14ac:dyDescent="0.25">
      <c r="A5359" s="1">
        <v>43787</v>
      </c>
      <c r="B5359">
        <v>3.14</v>
      </c>
    </row>
    <row r="5360" spans="1:2" x14ac:dyDescent="0.25">
      <c r="A5360" s="1">
        <v>43788</v>
      </c>
      <c r="B5360">
        <v>3.14</v>
      </c>
    </row>
    <row r="5361" spans="1:2" x14ac:dyDescent="0.25">
      <c r="A5361" s="1">
        <v>43789</v>
      </c>
      <c r="B5361">
        <v>3.15</v>
      </c>
    </row>
    <row r="5362" spans="1:2" x14ac:dyDescent="0.25">
      <c r="A5362" s="1">
        <v>43790</v>
      </c>
      <c r="B5362">
        <v>3.16</v>
      </c>
    </row>
    <row r="5363" spans="1:2" x14ac:dyDescent="0.25">
      <c r="A5363" s="1">
        <v>43791</v>
      </c>
      <c r="B5363">
        <v>3.16</v>
      </c>
    </row>
    <row r="5364" spans="1:2" x14ac:dyDescent="0.25">
      <c r="A5364" s="1">
        <v>43794</v>
      </c>
      <c r="B5364">
        <v>3.12</v>
      </c>
    </row>
    <row r="5365" spans="1:2" x14ac:dyDescent="0.25">
      <c r="A5365" s="1">
        <v>43795</v>
      </c>
      <c r="B5365">
        <v>3.11</v>
      </c>
    </row>
    <row r="5366" spans="1:2" x14ac:dyDescent="0.25">
      <c r="A5366" s="1">
        <v>43796</v>
      </c>
      <c r="B5366">
        <v>3.09</v>
      </c>
    </row>
    <row r="5367" spans="1:2" x14ac:dyDescent="0.25">
      <c r="A5367" s="1">
        <v>43798</v>
      </c>
      <c r="B5367">
        <v>3.1</v>
      </c>
    </row>
    <row r="5368" spans="1:2" x14ac:dyDescent="0.25">
      <c r="A5368" s="1">
        <v>43801</v>
      </c>
      <c r="B5368">
        <v>3.13</v>
      </c>
    </row>
    <row r="5369" spans="1:2" x14ac:dyDescent="0.25">
      <c r="A5369" s="1">
        <v>43802</v>
      </c>
      <c r="B5369">
        <v>3.13</v>
      </c>
    </row>
    <row r="5370" spans="1:2" x14ac:dyDescent="0.25">
      <c r="A5370" s="1">
        <v>43803</v>
      </c>
      <c r="B5370">
        <v>3.11</v>
      </c>
    </row>
    <row r="5371" spans="1:2" x14ac:dyDescent="0.25">
      <c r="A5371" s="1">
        <v>43804</v>
      </c>
      <c r="B5371">
        <v>3.11</v>
      </c>
    </row>
    <row r="5372" spans="1:2" x14ac:dyDescent="0.25">
      <c r="A5372" s="1">
        <v>43805</v>
      </c>
      <c r="B5372">
        <v>3.09</v>
      </c>
    </row>
    <row r="5373" spans="1:2" x14ac:dyDescent="0.25">
      <c r="A5373" s="1">
        <v>43808</v>
      </c>
      <c r="B5373">
        <v>3.08</v>
      </c>
    </row>
    <row r="5374" spans="1:2" x14ac:dyDescent="0.25">
      <c r="A5374" s="1">
        <v>43809</v>
      </c>
      <c r="B5374">
        <v>3.07</v>
      </c>
    </row>
    <row r="5375" spans="1:2" x14ac:dyDescent="0.25">
      <c r="A5375" s="1">
        <v>43810</v>
      </c>
      <c r="B5375">
        <v>3.07</v>
      </c>
    </row>
    <row r="5376" spans="1:2" x14ac:dyDescent="0.25">
      <c r="A5376" s="1">
        <v>43811</v>
      </c>
      <c r="B5376">
        <v>3.07</v>
      </c>
    </row>
    <row r="5377" spans="1:2" x14ac:dyDescent="0.25">
      <c r="A5377" s="1">
        <v>43812</v>
      </c>
      <c r="B5377">
        <v>3.05</v>
      </c>
    </row>
    <row r="5378" spans="1:2" x14ac:dyDescent="0.25">
      <c r="A5378" s="1">
        <v>43815</v>
      </c>
      <c r="B5378">
        <v>3.05</v>
      </c>
    </row>
    <row r="5379" spans="1:2" x14ac:dyDescent="0.25">
      <c r="A5379" s="1">
        <v>43816</v>
      </c>
      <c r="B5379">
        <v>3.04</v>
      </c>
    </row>
    <row r="5380" spans="1:2" x14ac:dyDescent="0.25">
      <c r="A5380" s="1">
        <v>43817</v>
      </c>
      <c r="B5380">
        <v>3.04</v>
      </c>
    </row>
    <row r="5381" spans="1:2" x14ac:dyDescent="0.25">
      <c r="A5381" s="1">
        <v>43818</v>
      </c>
      <c r="B5381">
        <v>3.05</v>
      </c>
    </row>
    <row r="5382" spans="1:2" x14ac:dyDescent="0.25">
      <c r="A5382" s="1">
        <v>43819</v>
      </c>
      <c r="B5382">
        <v>3.05</v>
      </c>
    </row>
    <row r="5383" spans="1:2" x14ac:dyDescent="0.25">
      <c r="A5383" s="1">
        <v>43822</v>
      </c>
      <c r="B5383">
        <v>3.04</v>
      </c>
    </row>
    <row r="5384" spans="1:2" x14ac:dyDescent="0.25">
      <c r="A5384" s="1">
        <v>43823</v>
      </c>
      <c r="B5384">
        <v>3.04</v>
      </c>
    </row>
    <row r="5385" spans="1:2" x14ac:dyDescent="0.25">
      <c r="A5385" s="1">
        <v>43825</v>
      </c>
      <c r="B5385">
        <v>3.04</v>
      </c>
    </row>
    <row r="5386" spans="1:2" x14ac:dyDescent="0.25">
      <c r="A5386" s="1">
        <v>43826</v>
      </c>
      <c r="B5386">
        <v>3.03</v>
      </c>
    </row>
    <row r="5387" spans="1:2" x14ac:dyDescent="0.25">
      <c r="A5387" s="1">
        <v>43829</v>
      </c>
      <c r="B5387">
        <v>3.05</v>
      </c>
    </row>
    <row r="5388" spans="1:2" x14ac:dyDescent="0.25">
      <c r="A5388" s="1">
        <v>43830</v>
      </c>
      <c r="B5388">
        <v>3.05</v>
      </c>
    </row>
    <row r="5389" spans="1:2" x14ac:dyDescent="0.25">
      <c r="A5389" s="1">
        <v>43832</v>
      </c>
      <c r="B5389">
        <v>3.02</v>
      </c>
    </row>
    <row r="5390" spans="1:2" x14ac:dyDescent="0.25">
      <c r="A5390" s="1">
        <v>43833</v>
      </c>
      <c r="B5390">
        <v>3</v>
      </c>
    </row>
    <row r="5391" spans="1:2" x14ac:dyDescent="0.25">
      <c r="A5391" s="1">
        <v>43836</v>
      </c>
      <c r="B5391">
        <v>2.99</v>
      </c>
    </row>
    <row r="5392" spans="1:2" x14ac:dyDescent="0.25">
      <c r="A5392" s="1">
        <v>43837</v>
      </c>
      <c r="B5392">
        <v>2.99</v>
      </c>
    </row>
    <row r="5393" spans="1:2" x14ac:dyDescent="0.25">
      <c r="A5393" s="1">
        <v>43838</v>
      </c>
      <c r="B5393">
        <v>2.99</v>
      </c>
    </row>
    <row r="5394" spans="1:2" x14ac:dyDescent="0.25">
      <c r="A5394" s="1">
        <v>43839</v>
      </c>
      <c r="B5394">
        <v>2.99</v>
      </c>
    </row>
    <row r="5395" spans="1:2" x14ac:dyDescent="0.25">
      <c r="A5395" s="1">
        <v>43840</v>
      </c>
      <c r="B5395">
        <v>2.98</v>
      </c>
    </row>
    <row r="5396" spans="1:2" x14ac:dyDescent="0.25">
      <c r="A5396" s="1">
        <v>43843</v>
      </c>
      <c r="B5396">
        <v>2.97</v>
      </c>
    </row>
    <row r="5397" spans="1:2" x14ac:dyDescent="0.25">
      <c r="A5397" s="1">
        <v>43844</v>
      </c>
      <c r="B5397">
        <v>2.97</v>
      </c>
    </row>
    <row r="5398" spans="1:2" x14ac:dyDescent="0.25">
      <c r="A5398" s="1">
        <v>43845</v>
      </c>
      <c r="B5398">
        <v>2.97</v>
      </c>
    </row>
    <row r="5399" spans="1:2" x14ac:dyDescent="0.25">
      <c r="A5399" s="1">
        <v>43846</v>
      </c>
      <c r="B5399">
        <v>2.98</v>
      </c>
    </row>
    <row r="5400" spans="1:2" x14ac:dyDescent="0.25">
      <c r="A5400" s="1">
        <v>43847</v>
      </c>
      <c r="B5400">
        <v>2.99</v>
      </c>
    </row>
    <row r="5401" spans="1:2" x14ac:dyDescent="0.25">
      <c r="A5401" s="1">
        <v>43851</v>
      </c>
      <c r="B5401">
        <v>2.96</v>
      </c>
    </row>
    <row r="5402" spans="1:2" x14ac:dyDescent="0.25">
      <c r="A5402" s="1">
        <v>43852</v>
      </c>
      <c r="B5402">
        <v>2.98</v>
      </c>
    </row>
    <row r="5403" spans="1:2" x14ac:dyDescent="0.25">
      <c r="A5403" s="1">
        <v>43853</v>
      </c>
      <c r="B5403">
        <v>3</v>
      </c>
    </row>
    <row r="5404" spans="1:2" x14ac:dyDescent="0.25">
      <c r="A5404" s="1">
        <v>43854</v>
      </c>
      <c r="B5404">
        <v>3.05</v>
      </c>
    </row>
    <row r="5405" spans="1:2" x14ac:dyDescent="0.25">
      <c r="A5405" s="1">
        <v>43857</v>
      </c>
      <c r="B5405">
        <v>3.12</v>
      </c>
    </row>
    <row r="5406" spans="1:2" x14ac:dyDescent="0.25">
      <c r="A5406" s="1">
        <v>43858</v>
      </c>
      <c r="B5406">
        <v>3.08</v>
      </c>
    </row>
    <row r="5407" spans="1:2" x14ac:dyDescent="0.25">
      <c r="A5407" s="1">
        <v>43859</v>
      </c>
      <c r="B5407">
        <v>3.05</v>
      </c>
    </row>
    <row r="5408" spans="1:2" x14ac:dyDescent="0.25">
      <c r="A5408" s="1">
        <v>43860</v>
      </c>
      <c r="B5408">
        <v>3.06</v>
      </c>
    </row>
    <row r="5409" spans="1:2" x14ac:dyDescent="0.25">
      <c r="A5409" s="1">
        <v>43861</v>
      </c>
      <c r="B5409">
        <v>3.07</v>
      </c>
    </row>
    <row r="5410" spans="1:2" x14ac:dyDescent="0.25">
      <c r="A5410" s="1">
        <v>43864</v>
      </c>
      <c r="B5410">
        <v>3.06</v>
      </c>
    </row>
    <row r="5411" spans="1:2" x14ac:dyDescent="0.25">
      <c r="A5411" s="1">
        <v>43865</v>
      </c>
      <c r="B5411">
        <v>3.06</v>
      </c>
    </row>
    <row r="5412" spans="1:2" x14ac:dyDescent="0.25">
      <c r="A5412" s="1">
        <v>43866</v>
      </c>
      <c r="B5412">
        <v>3.04</v>
      </c>
    </row>
    <row r="5413" spans="1:2" x14ac:dyDescent="0.25">
      <c r="A5413" s="1">
        <v>43867</v>
      </c>
      <c r="B5413">
        <v>3.02</v>
      </c>
    </row>
    <row r="5414" spans="1:2" x14ac:dyDescent="0.25">
      <c r="A5414" s="1">
        <v>43868</v>
      </c>
      <c r="B5414">
        <v>3.03</v>
      </c>
    </row>
    <row r="5415" spans="1:2" x14ac:dyDescent="0.25">
      <c r="A5415" s="1">
        <v>43871</v>
      </c>
      <c r="B5415">
        <v>3.02</v>
      </c>
    </row>
    <row r="5416" spans="1:2" x14ac:dyDescent="0.25">
      <c r="A5416" s="1">
        <v>43872</v>
      </c>
      <c r="B5416">
        <v>3.02</v>
      </c>
    </row>
    <row r="5417" spans="1:2" x14ac:dyDescent="0.25">
      <c r="A5417" s="1">
        <v>43873</v>
      </c>
      <c r="B5417">
        <v>3.03</v>
      </c>
    </row>
    <row r="5418" spans="1:2" x14ac:dyDescent="0.25">
      <c r="A5418" s="1">
        <v>43874</v>
      </c>
      <c r="B5418">
        <v>3.02</v>
      </c>
    </row>
    <row r="5419" spans="1:2" x14ac:dyDescent="0.25">
      <c r="A5419" s="1">
        <v>43875</v>
      </c>
      <c r="B5419">
        <v>3.02</v>
      </c>
    </row>
    <row r="5420" spans="1:2" x14ac:dyDescent="0.25">
      <c r="A5420" s="1">
        <v>43879</v>
      </c>
      <c r="B5420">
        <v>3.15</v>
      </c>
    </row>
    <row r="5421" spans="1:2" x14ac:dyDescent="0.25">
      <c r="A5421" s="1">
        <v>43880</v>
      </c>
      <c r="B5421">
        <v>3.15</v>
      </c>
    </row>
    <row r="5422" spans="1:2" x14ac:dyDescent="0.25">
      <c r="A5422" s="1">
        <v>43881</v>
      </c>
      <c r="B5422">
        <v>3.16</v>
      </c>
    </row>
    <row r="5423" spans="1:2" x14ac:dyDescent="0.25">
      <c r="A5423" s="1">
        <v>43882</v>
      </c>
      <c r="B5423">
        <v>3.17</v>
      </c>
    </row>
    <row r="5424" spans="1:2" x14ac:dyDescent="0.25">
      <c r="A5424" s="1">
        <v>43885</v>
      </c>
      <c r="B5424">
        <v>3.25</v>
      </c>
    </row>
    <row r="5425" spans="1:2" x14ac:dyDescent="0.25">
      <c r="A5425" s="1">
        <v>43886</v>
      </c>
      <c r="B5425">
        <v>3.3</v>
      </c>
    </row>
    <row r="5426" spans="1:2" x14ac:dyDescent="0.25">
      <c r="A5426" s="1">
        <v>43887</v>
      </c>
      <c r="B5426">
        <v>3.31</v>
      </c>
    </row>
    <row r="5427" spans="1:2" x14ac:dyDescent="0.25">
      <c r="A5427" s="1">
        <v>43888</v>
      </c>
      <c r="B5427">
        <v>3.41</v>
      </c>
    </row>
    <row r="5428" spans="1:2" x14ac:dyDescent="0.25">
      <c r="A5428" s="1">
        <v>43889</v>
      </c>
      <c r="B5428">
        <v>3.48</v>
      </c>
    </row>
    <row r="5429" spans="1:2" x14ac:dyDescent="0.25">
      <c r="A5429" s="1">
        <v>43892</v>
      </c>
      <c r="B5429">
        <v>3.43</v>
      </c>
    </row>
    <row r="5430" spans="1:2" x14ac:dyDescent="0.25">
      <c r="A5430" s="1">
        <v>43893</v>
      </c>
      <c r="B5430">
        <v>3.38</v>
      </c>
    </row>
    <row r="5431" spans="1:2" x14ac:dyDescent="0.25">
      <c r="A5431" s="1">
        <v>43894</v>
      </c>
      <c r="B5431">
        <v>3.34</v>
      </c>
    </row>
    <row r="5432" spans="1:2" x14ac:dyDescent="0.25">
      <c r="A5432" s="1">
        <v>43895</v>
      </c>
      <c r="B5432">
        <v>3.45</v>
      </c>
    </row>
    <row r="5433" spans="1:2" x14ac:dyDescent="0.25">
      <c r="A5433" s="1">
        <v>43896</v>
      </c>
      <c r="B5433">
        <v>3.57</v>
      </c>
    </row>
    <row r="5434" spans="1:2" x14ac:dyDescent="0.25">
      <c r="A5434" s="1">
        <v>43899</v>
      </c>
      <c r="B5434">
        <v>3.72</v>
      </c>
    </row>
    <row r="5435" spans="1:2" x14ac:dyDescent="0.25">
      <c r="A5435" s="1">
        <v>43900</v>
      </c>
      <c r="B5435">
        <v>3.77</v>
      </c>
    </row>
    <row r="5436" spans="1:2" x14ac:dyDescent="0.25">
      <c r="A5436" s="1">
        <v>43901</v>
      </c>
      <c r="B5436">
        <v>3.83</v>
      </c>
    </row>
    <row r="5437" spans="1:2" x14ac:dyDescent="0.25">
      <c r="A5437" s="1">
        <v>43902</v>
      </c>
      <c r="B5437">
        <v>3.99</v>
      </c>
    </row>
    <row r="5438" spans="1:2" x14ac:dyDescent="0.25">
      <c r="A5438" s="1">
        <v>43903</v>
      </c>
      <c r="B5438">
        <v>4.01</v>
      </c>
    </row>
    <row r="5439" spans="1:2" x14ac:dyDescent="0.25">
      <c r="A5439" s="1">
        <v>43906</v>
      </c>
      <c r="B5439">
        <v>4.1399999999999997</v>
      </c>
    </row>
    <row r="5440" spans="1:2" x14ac:dyDescent="0.25">
      <c r="A5440" s="1">
        <v>43907</v>
      </c>
      <c r="B5440">
        <v>4.2300000000000004</v>
      </c>
    </row>
    <row r="5441" spans="1:2" x14ac:dyDescent="0.25">
      <c r="A5441" s="1">
        <v>43908</v>
      </c>
      <c r="B5441">
        <v>4.3099999999999996</v>
      </c>
    </row>
    <row r="5442" spans="1:2" x14ac:dyDescent="0.25">
      <c r="A5442" s="1">
        <v>43909</v>
      </c>
      <c r="B5442">
        <v>4.3099999999999996</v>
      </c>
    </row>
    <row r="5443" spans="1:2" x14ac:dyDescent="0.25">
      <c r="A5443" s="1">
        <v>43910</v>
      </c>
      <c r="B5443">
        <v>4.3099999999999996</v>
      </c>
    </row>
    <row r="5444" spans="1:2" x14ac:dyDescent="0.25">
      <c r="A5444" s="1">
        <v>43913</v>
      </c>
      <c r="B5444">
        <v>4.33</v>
      </c>
    </row>
    <row r="5445" spans="1:2" x14ac:dyDescent="0.25">
      <c r="A5445" s="1">
        <v>43914</v>
      </c>
      <c r="B5445">
        <v>4.34</v>
      </c>
    </row>
    <row r="5446" spans="1:2" x14ac:dyDescent="0.25">
      <c r="A5446" s="1">
        <v>43915</v>
      </c>
      <c r="B5446">
        <v>4.3099999999999996</v>
      </c>
    </row>
    <row r="5447" spans="1:2" x14ac:dyDescent="0.25">
      <c r="A5447" s="1">
        <v>43916</v>
      </c>
      <c r="B5447">
        <v>4.21</v>
      </c>
    </row>
    <row r="5448" spans="1:2" x14ac:dyDescent="0.25">
      <c r="A5448" s="1">
        <v>43917</v>
      </c>
      <c r="B5448">
        <v>4.13</v>
      </c>
    </row>
    <row r="5449" spans="1:2" x14ac:dyDescent="0.25">
      <c r="A5449" s="1">
        <v>43920</v>
      </c>
      <c r="B5449">
        <v>4.0599999999999996</v>
      </c>
    </row>
    <row r="5450" spans="1:2" x14ac:dyDescent="0.25">
      <c r="A5450" s="1">
        <v>43921</v>
      </c>
      <c r="B5450">
        <v>4.0599999999999996</v>
      </c>
    </row>
    <row r="5451" spans="1:2" x14ac:dyDescent="0.25">
      <c r="A5451" s="1">
        <v>43922</v>
      </c>
      <c r="B5451">
        <v>4.1399999999999997</v>
      </c>
    </row>
    <row r="5452" spans="1:2" x14ac:dyDescent="0.25">
      <c r="A5452" s="1">
        <v>43923</v>
      </c>
      <c r="B5452">
        <v>4.16</v>
      </c>
    </row>
    <row r="5453" spans="1:2" x14ac:dyDescent="0.25">
      <c r="A5453" s="1">
        <v>43924</v>
      </c>
      <c r="B5453">
        <v>4.1900000000000004</v>
      </c>
    </row>
    <row r="5454" spans="1:2" x14ac:dyDescent="0.25">
      <c r="A5454" s="1">
        <v>43927</v>
      </c>
      <c r="B5454">
        <v>4.1500000000000004</v>
      </c>
    </row>
    <row r="5455" spans="1:2" x14ac:dyDescent="0.25">
      <c r="A5455" s="1">
        <v>43928</v>
      </c>
      <c r="B5455">
        <v>4.0999999999999996</v>
      </c>
    </row>
    <row r="5456" spans="1:2" x14ac:dyDescent="0.25">
      <c r="A5456" s="1">
        <v>43929</v>
      </c>
      <c r="B5456">
        <v>4.0999999999999996</v>
      </c>
    </row>
    <row r="5457" spans="1:2" x14ac:dyDescent="0.25">
      <c r="A5457" s="1">
        <v>43930</v>
      </c>
      <c r="B5457">
        <v>3.94</v>
      </c>
    </row>
    <row r="5458" spans="1:2" x14ac:dyDescent="0.25">
      <c r="A5458" s="1">
        <v>43934</v>
      </c>
      <c r="B5458">
        <v>3.85</v>
      </c>
    </row>
    <row r="5459" spans="1:2" x14ac:dyDescent="0.25">
      <c r="A5459" s="1">
        <v>43935</v>
      </c>
      <c r="B5459">
        <v>3.82</v>
      </c>
    </row>
    <row r="5460" spans="1:2" x14ac:dyDescent="0.25">
      <c r="A5460" s="1">
        <v>43936</v>
      </c>
      <c r="B5460">
        <v>3.85</v>
      </c>
    </row>
    <row r="5461" spans="1:2" x14ac:dyDescent="0.25">
      <c r="A5461" s="1">
        <v>43937</v>
      </c>
      <c r="B5461">
        <v>3.85</v>
      </c>
    </row>
    <row r="5462" spans="1:2" x14ac:dyDescent="0.25">
      <c r="A5462" s="1">
        <v>43938</v>
      </c>
      <c r="B5462">
        <v>3.8</v>
      </c>
    </row>
    <row r="5463" spans="1:2" x14ac:dyDescent="0.25">
      <c r="A5463" s="1">
        <v>43941</v>
      </c>
      <c r="B5463">
        <v>3.8</v>
      </c>
    </row>
    <row r="5464" spans="1:2" x14ac:dyDescent="0.25">
      <c r="A5464" s="1">
        <v>43942</v>
      </c>
      <c r="B5464">
        <v>3.91</v>
      </c>
    </row>
    <row r="5465" spans="1:2" x14ac:dyDescent="0.25">
      <c r="A5465" s="1">
        <v>43943</v>
      </c>
      <c r="B5465">
        <v>3.91</v>
      </c>
    </row>
    <row r="5466" spans="1:2" x14ac:dyDescent="0.25">
      <c r="A5466" s="1">
        <v>43944</v>
      </c>
      <c r="B5466">
        <v>3.92</v>
      </c>
    </row>
    <row r="5467" spans="1:2" x14ac:dyDescent="0.25">
      <c r="A5467" s="1">
        <v>43945</v>
      </c>
      <c r="B5467">
        <v>3.95</v>
      </c>
    </row>
    <row r="5468" spans="1:2" x14ac:dyDescent="0.25">
      <c r="A5468" s="1">
        <v>43948</v>
      </c>
      <c r="B5468">
        <v>3.96</v>
      </c>
    </row>
    <row r="5469" spans="1:2" x14ac:dyDescent="0.25">
      <c r="A5469" s="1">
        <v>43949</v>
      </c>
      <c r="B5469">
        <v>3.95</v>
      </c>
    </row>
    <row r="5470" spans="1:2" x14ac:dyDescent="0.25">
      <c r="A5470" s="1">
        <v>43950</v>
      </c>
      <c r="B5470">
        <v>3.92</v>
      </c>
    </row>
    <row r="5471" spans="1:2" x14ac:dyDescent="0.25">
      <c r="A5471" s="1">
        <v>43951</v>
      </c>
      <c r="B5471">
        <v>3.91</v>
      </c>
    </row>
    <row r="5472" spans="1:2" x14ac:dyDescent="0.25">
      <c r="A5472" s="1">
        <v>43952</v>
      </c>
      <c r="B5472">
        <v>3.93</v>
      </c>
    </row>
    <row r="5473" spans="1:2" x14ac:dyDescent="0.25">
      <c r="A5473" s="1">
        <v>43955</v>
      </c>
      <c r="B5473">
        <v>3.94</v>
      </c>
    </row>
    <row r="5474" spans="1:2" x14ac:dyDescent="0.25">
      <c r="A5474" s="1">
        <v>43956</v>
      </c>
      <c r="B5474">
        <v>3.92</v>
      </c>
    </row>
    <row r="5475" spans="1:2" x14ac:dyDescent="0.25">
      <c r="A5475" s="1">
        <v>43957</v>
      </c>
      <c r="B5475">
        <v>3.93</v>
      </c>
    </row>
    <row r="5476" spans="1:2" x14ac:dyDescent="0.25">
      <c r="A5476" s="1">
        <v>43958</v>
      </c>
      <c r="B5476">
        <v>3.91</v>
      </c>
    </row>
    <row r="5477" spans="1:2" x14ac:dyDescent="0.25">
      <c r="A5477" s="1">
        <v>43959</v>
      </c>
      <c r="B5477">
        <v>3.88</v>
      </c>
    </row>
    <row r="5478" spans="1:2" x14ac:dyDescent="0.25">
      <c r="A5478" s="1">
        <v>43962</v>
      </c>
      <c r="B5478">
        <v>3.88</v>
      </c>
    </row>
    <row r="5479" spans="1:2" x14ac:dyDescent="0.25">
      <c r="A5479" s="1">
        <v>43963</v>
      </c>
      <c r="B5479">
        <v>3.85</v>
      </c>
    </row>
    <row r="5480" spans="1:2" x14ac:dyDescent="0.25">
      <c r="A5480" s="1">
        <v>43964</v>
      </c>
      <c r="B5480">
        <v>3.9</v>
      </c>
    </row>
    <row r="5481" spans="1:2" x14ac:dyDescent="0.25">
      <c r="A5481" s="1">
        <v>43965</v>
      </c>
      <c r="B5481">
        <v>3.94</v>
      </c>
    </row>
    <row r="5482" spans="1:2" x14ac:dyDescent="0.25">
      <c r="A5482" s="1">
        <v>43966</v>
      </c>
      <c r="B5482">
        <v>3.95</v>
      </c>
    </row>
    <row r="5483" spans="1:2" x14ac:dyDescent="0.25">
      <c r="A5483" s="1">
        <v>43969</v>
      </c>
      <c r="B5483">
        <v>3.88</v>
      </c>
    </row>
    <row r="5484" spans="1:2" x14ac:dyDescent="0.25">
      <c r="A5484" s="1">
        <v>43970</v>
      </c>
      <c r="B5484">
        <v>3.9</v>
      </c>
    </row>
    <row r="5485" spans="1:2" x14ac:dyDescent="0.25">
      <c r="A5485" s="1">
        <v>43971</v>
      </c>
      <c r="B5485">
        <v>3.84</v>
      </c>
    </row>
    <row r="5486" spans="1:2" x14ac:dyDescent="0.25">
      <c r="A5486" s="1">
        <v>43972</v>
      </c>
      <c r="B5486">
        <v>3.83</v>
      </c>
    </row>
    <row r="5487" spans="1:2" x14ac:dyDescent="0.25">
      <c r="A5487" s="1">
        <v>43973</v>
      </c>
      <c r="B5487">
        <v>3.83</v>
      </c>
    </row>
    <row r="5488" spans="1:2" x14ac:dyDescent="0.25">
      <c r="A5488" s="1">
        <v>43977</v>
      </c>
      <c r="B5488">
        <v>3.75</v>
      </c>
    </row>
    <row r="5489" spans="1:2" x14ac:dyDescent="0.25">
      <c r="A5489" s="1">
        <v>43978</v>
      </c>
      <c r="B5489">
        <v>3.76</v>
      </c>
    </row>
    <row r="5490" spans="1:2" x14ac:dyDescent="0.25">
      <c r="A5490" s="1">
        <v>43979</v>
      </c>
      <c r="B5490">
        <v>3.75</v>
      </c>
    </row>
    <row r="5491" spans="1:2" x14ac:dyDescent="0.25">
      <c r="A5491" s="1">
        <v>43980</v>
      </c>
      <c r="B5491">
        <v>3.76</v>
      </c>
    </row>
    <row r="5492" spans="1:2" x14ac:dyDescent="0.25">
      <c r="A5492" s="1">
        <v>43983</v>
      </c>
      <c r="B5492">
        <v>3.74</v>
      </c>
    </row>
    <row r="5493" spans="1:2" x14ac:dyDescent="0.25">
      <c r="A5493" s="1">
        <v>43984</v>
      </c>
      <c r="B5493">
        <v>3.7</v>
      </c>
    </row>
    <row r="5494" spans="1:2" x14ac:dyDescent="0.25">
      <c r="A5494" s="1">
        <v>43985</v>
      </c>
      <c r="B5494">
        <v>3.63</v>
      </c>
    </row>
    <row r="5495" spans="1:2" x14ac:dyDescent="0.25">
      <c r="A5495" s="1">
        <v>43986</v>
      </c>
      <c r="B5495">
        <v>3.66</v>
      </c>
    </row>
    <row r="5496" spans="1:2" x14ac:dyDescent="0.25">
      <c r="A5496" s="1">
        <v>43987</v>
      </c>
      <c r="B5496">
        <v>3.62</v>
      </c>
    </row>
    <row r="5497" spans="1:2" x14ac:dyDescent="0.25">
      <c r="A5497" s="1">
        <v>43990</v>
      </c>
      <c r="B5497">
        <v>3.63</v>
      </c>
    </row>
    <row r="5498" spans="1:2" x14ac:dyDescent="0.25">
      <c r="A5498" s="1">
        <v>43991</v>
      </c>
      <c r="B5498">
        <v>3.7</v>
      </c>
    </row>
    <row r="5499" spans="1:2" x14ac:dyDescent="0.25">
      <c r="A5499" s="1">
        <v>43992</v>
      </c>
      <c r="B5499">
        <v>3.72</v>
      </c>
    </row>
    <row r="5500" spans="1:2" x14ac:dyDescent="0.25">
      <c r="A5500" s="1">
        <v>43993</v>
      </c>
      <c r="B5500">
        <v>3.85</v>
      </c>
    </row>
    <row r="5501" spans="1:2" x14ac:dyDescent="0.25">
      <c r="A5501" s="1">
        <v>43994</v>
      </c>
      <c r="B5501">
        <v>3.84</v>
      </c>
    </row>
    <row r="5502" spans="1:2" x14ac:dyDescent="0.25">
      <c r="A5502" s="1">
        <v>43997</v>
      </c>
      <c r="B5502">
        <v>3.82</v>
      </c>
    </row>
    <row r="5503" spans="1:2" x14ac:dyDescent="0.25">
      <c r="A5503" s="1">
        <v>43998</v>
      </c>
      <c r="B5503">
        <v>3.71</v>
      </c>
    </row>
    <row r="5504" spans="1:2" x14ac:dyDescent="0.25">
      <c r="A5504" s="1">
        <v>43999</v>
      </c>
      <c r="B5504">
        <v>3.72</v>
      </c>
    </row>
    <row r="5505" spans="1:2" x14ac:dyDescent="0.25">
      <c r="A5505" s="1">
        <v>44000</v>
      </c>
      <c r="B5505">
        <v>3.77</v>
      </c>
    </row>
    <row r="5506" spans="1:2" x14ac:dyDescent="0.25">
      <c r="A5506" s="1">
        <v>44001</v>
      </c>
      <c r="B5506">
        <v>3.8</v>
      </c>
    </row>
    <row r="5507" spans="1:2" x14ac:dyDescent="0.25">
      <c r="A5507" s="1">
        <v>44004</v>
      </c>
      <c r="B5507">
        <v>3.8</v>
      </c>
    </row>
    <row r="5508" spans="1:2" x14ac:dyDescent="0.25">
      <c r="A5508" s="1">
        <v>44005</v>
      </c>
      <c r="B5508">
        <v>3.8</v>
      </c>
    </row>
    <row r="5509" spans="1:2" x14ac:dyDescent="0.25">
      <c r="A5509" s="1">
        <v>44006</v>
      </c>
      <c r="B5509">
        <v>3.83</v>
      </c>
    </row>
    <row r="5510" spans="1:2" x14ac:dyDescent="0.25">
      <c r="A5510" s="1">
        <v>44007</v>
      </c>
      <c r="B5510">
        <v>3.86</v>
      </c>
    </row>
    <row r="5511" spans="1:2" x14ac:dyDescent="0.25">
      <c r="A5511" s="1">
        <v>44008</v>
      </c>
      <c r="B5511">
        <v>3.87</v>
      </c>
    </row>
    <row r="5512" spans="1:2" x14ac:dyDescent="0.25">
      <c r="A5512" s="1">
        <v>44011</v>
      </c>
      <c r="B5512">
        <v>3.91</v>
      </c>
    </row>
    <row r="5513" spans="1:2" x14ac:dyDescent="0.25">
      <c r="A5513" s="1">
        <v>44012</v>
      </c>
      <c r="B5513">
        <v>3.9</v>
      </c>
    </row>
    <row r="5514" spans="1:2" x14ac:dyDescent="0.25">
      <c r="A5514" s="1">
        <v>44013</v>
      </c>
      <c r="B5514">
        <v>3.87</v>
      </c>
    </row>
    <row r="5515" spans="1:2" x14ac:dyDescent="0.25">
      <c r="A5515" s="1">
        <v>44014</v>
      </c>
      <c r="B5515">
        <v>3.83</v>
      </c>
    </row>
    <row r="5516" spans="1:2" x14ac:dyDescent="0.25">
      <c r="A5516" s="1">
        <v>44018</v>
      </c>
      <c r="B5516">
        <v>3.79</v>
      </c>
    </row>
    <row r="5517" spans="1:2" x14ac:dyDescent="0.25">
      <c r="A5517" s="1">
        <v>44019</v>
      </c>
      <c r="B5517">
        <v>3.77</v>
      </c>
    </row>
    <row r="5518" spans="1:2" x14ac:dyDescent="0.25">
      <c r="A5518" s="1">
        <v>44020</v>
      </c>
      <c r="B5518">
        <v>3.78</v>
      </c>
    </row>
    <row r="5519" spans="1:2" x14ac:dyDescent="0.25">
      <c r="A5519" s="1">
        <v>44021</v>
      </c>
      <c r="B5519">
        <v>3.8</v>
      </c>
    </row>
    <row r="5520" spans="1:2" x14ac:dyDescent="0.25">
      <c r="A5520" s="1">
        <v>44022</v>
      </c>
      <c r="B5520">
        <v>3.8</v>
      </c>
    </row>
    <row r="5521" spans="1:2" x14ac:dyDescent="0.25">
      <c r="A5521" s="1">
        <v>44025</v>
      </c>
      <c r="B5521">
        <v>3.76</v>
      </c>
    </row>
    <row r="5522" spans="1:2" x14ac:dyDescent="0.25">
      <c r="A5522" s="1">
        <v>44026</v>
      </c>
      <c r="B5522">
        <v>3.78</v>
      </c>
    </row>
    <row r="5523" spans="1:2" x14ac:dyDescent="0.25">
      <c r="A5523" s="1">
        <v>44027</v>
      </c>
      <c r="B5523">
        <v>3.73</v>
      </c>
    </row>
    <row r="5524" spans="1:2" x14ac:dyDescent="0.25">
      <c r="A5524" s="1">
        <v>44028</v>
      </c>
      <c r="B5524">
        <v>3.71</v>
      </c>
    </row>
    <row r="5525" spans="1:2" x14ac:dyDescent="0.25">
      <c r="A5525" s="1">
        <v>44029</v>
      </c>
      <c r="B5525">
        <v>3.72</v>
      </c>
    </row>
    <row r="5526" spans="1:2" x14ac:dyDescent="0.25">
      <c r="A5526" s="1">
        <v>44032</v>
      </c>
      <c r="B5526">
        <v>3.65</v>
      </c>
    </row>
    <row r="5527" spans="1:2" x14ac:dyDescent="0.25">
      <c r="A5527" s="1">
        <v>44033</v>
      </c>
      <c r="B5527">
        <v>3.59</v>
      </c>
    </row>
    <row r="5528" spans="1:2" x14ac:dyDescent="0.25">
      <c r="A5528" s="1">
        <v>44034</v>
      </c>
      <c r="B5528">
        <v>3.58</v>
      </c>
    </row>
    <row r="5529" spans="1:2" x14ac:dyDescent="0.25">
      <c r="A5529" s="1">
        <v>44035</v>
      </c>
      <c r="B5529">
        <v>3.57</v>
      </c>
    </row>
    <row r="5530" spans="1:2" x14ac:dyDescent="0.25">
      <c r="A5530" s="1">
        <v>44036</v>
      </c>
      <c r="B5530">
        <v>3.57</v>
      </c>
    </row>
    <row r="5531" spans="1:2" x14ac:dyDescent="0.25">
      <c r="A5531" s="1">
        <v>44039</v>
      </c>
      <c r="B5531">
        <v>3.57</v>
      </c>
    </row>
    <row r="5532" spans="1:2" x14ac:dyDescent="0.25">
      <c r="A5532" s="1">
        <v>44040</v>
      </c>
      <c r="B5532">
        <v>3.58</v>
      </c>
    </row>
    <row r="5533" spans="1:2" x14ac:dyDescent="0.25">
      <c r="A5533" s="1">
        <v>44041</v>
      </c>
      <c r="B5533">
        <v>3.55</v>
      </c>
    </row>
    <row r="5534" spans="1:2" x14ac:dyDescent="0.25">
      <c r="A5534" s="1">
        <v>44042</v>
      </c>
      <c r="B5534">
        <v>3.53</v>
      </c>
    </row>
    <row r="5535" spans="1:2" x14ac:dyDescent="0.25">
      <c r="A5535" s="1">
        <v>44043</v>
      </c>
      <c r="B5535">
        <v>3.53</v>
      </c>
    </row>
    <row r="5536" spans="1:2" x14ac:dyDescent="0.25">
      <c r="A5536" s="1">
        <v>44046</v>
      </c>
      <c r="B5536">
        <v>3.52</v>
      </c>
    </row>
    <row r="5537" spans="1:2" x14ac:dyDescent="0.25">
      <c r="A5537" s="1">
        <v>44047</v>
      </c>
      <c r="B5537">
        <v>3.53</v>
      </c>
    </row>
    <row r="5538" spans="1:2" x14ac:dyDescent="0.25">
      <c r="A5538" s="1">
        <v>44048</v>
      </c>
      <c r="B5538">
        <v>3.53</v>
      </c>
    </row>
    <row r="5539" spans="1:2" x14ac:dyDescent="0.25">
      <c r="A5539" s="1">
        <v>44049</v>
      </c>
      <c r="B5539">
        <v>3.54</v>
      </c>
    </row>
    <row r="5540" spans="1:2" x14ac:dyDescent="0.25">
      <c r="A5540" s="1">
        <v>44050</v>
      </c>
      <c r="B5540">
        <v>3.55</v>
      </c>
    </row>
    <row r="5541" spans="1:2" x14ac:dyDescent="0.25">
      <c r="A5541" s="1">
        <v>44053</v>
      </c>
      <c r="B5541">
        <v>3.57</v>
      </c>
    </row>
    <row r="5542" spans="1:2" x14ac:dyDescent="0.25">
      <c r="A5542" s="1">
        <v>44054</v>
      </c>
      <c r="B5542">
        <v>3.59</v>
      </c>
    </row>
    <row r="5543" spans="1:2" x14ac:dyDescent="0.25">
      <c r="A5543" s="1">
        <v>44055</v>
      </c>
      <c r="B5543">
        <v>3.62</v>
      </c>
    </row>
    <row r="5544" spans="1:2" x14ac:dyDescent="0.25">
      <c r="A5544" s="1">
        <v>44056</v>
      </c>
      <c r="B5544">
        <v>3.66</v>
      </c>
    </row>
    <row r="5545" spans="1:2" x14ac:dyDescent="0.25">
      <c r="A5545" s="1">
        <v>44057</v>
      </c>
      <c r="B5545">
        <v>3.7</v>
      </c>
    </row>
    <row r="5546" spans="1:2" x14ac:dyDescent="0.25">
      <c r="A5546" s="1">
        <v>44060</v>
      </c>
      <c r="B5546">
        <v>3.7</v>
      </c>
    </row>
    <row r="5547" spans="1:2" x14ac:dyDescent="0.25">
      <c r="A5547" s="1">
        <v>44061</v>
      </c>
      <c r="B5547">
        <v>3.69</v>
      </c>
    </row>
    <row r="5548" spans="1:2" x14ac:dyDescent="0.25">
      <c r="A5548" s="1">
        <v>44062</v>
      </c>
      <c r="B5548">
        <v>3.69</v>
      </c>
    </row>
    <row r="5549" spans="1:2" x14ac:dyDescent="0.25">
      <c r="A5549" s="1">
        <v>44063</v>
      </c>
      <c r="B5549">
        <v>3.69</v>
      </c>
    </row>
    <row r="5550" spans="1:2" x14ac:dyDescent="0.25">
      <c r="A5550" s="1">
        <v>44064</v>
      </c>
      <c r="B5550">
        <v>3.68</v>
      </c>
    </row>
    <row r="5551" spans="1:2" x14ac:dyDescent="0.25">
      <c r="A5551" s="1">
        <v>44067</v>
      </c>
      <c r="B5551">
        <v>3.64</v>
      </c>
    </row>
    <row r="5552" spans="1:2" x14ac:dyDescent="0.25">
      <c r="A5552" s="1">
        <v>44068</v>
      </c>
      <c r="B5552">
        <v>3.61</v>
      </c>
    </row>
    <row r="5553" spans="1:2" x14ac:dyDescent="0.25">
      <c r="A5553" s="1">
        <v>44069</v>
      </c>
      <c r="B5553">
        <v>3.61</v>
      </c>
    </row>
    <row r="5554" spans="1:2" x14ac:dyDescent="0.25">
      <c r="A5554" s="1">
        <v>44070</v>
      </c>
      <c r="B5554">
        <v>3.61</v>
      </c>
    </row>
    <row r="5555" spans="1:2" x14ac:dyDescent="0.25">
      <c r="A5555" s="1">
        <v>44071</v>
      </c>
      <c r="B5555">
        <v>3.6</v>
      </c>
    </row>
    <row r="5556" spans="1:2" x14ac:dyDescent="0.25">
      <c r="A5556" s="1">
        <v>44074</v>
      </c>
      <c r="B5556">
        <v>3.6</v>
      </c>
    </row>
    <row r="5557" spans="1:2" x14ac:dyDescent="0.25">
      <c r="A5557" s="1">
        <v>44075</v>
      </c>
      <c r="B5557">
        <v>3.59</v>
      </c>
    </row>
    <row r="5558" spans="1:2" x14ac:dyDescent="0.25">
      <c r="A5558" s="1">
        <v>44076</v>
      </c>
      <c r="B5558">
        <v>3.58</v>
      </c>
    </row>
    <row r="5559" spans="1:2" x14ac:dyDescent="0.25">
      <c r="A5559" s="1">
        <v>44077</v>
      </c>
      <c r="B5559">
        <v>3.6</v>
      </c>
    </row>
    <row r="5560" spans="1:2" x14ac:dyDescent="0.25">
      <c r="A5560" s="1">
        <v>44078</v>
      </c>
      <c r="B5560">
        <v>3.66</v>
      </c>
    </row>
    <row r="5561" spans="1:2" x14ac:dyDescent="0.25">
      <c r="A5561" s="1">
        <v>44082</v>
      </c>
      <c r="B5561">
        <v>3.67</v>
      </c>
    </row>
    <row r="5562" spans="1:2" x14ac:dyDescent="0.25">
      <c r="A5562" s="1">
        <v>44083</v>
      </c>
      <c r="B5562">
        <v>3.66</v>
      </c>
    </row>
    <row r="5563" spans="1:2" x14ac:dyDescent="0.25">
      <c r="A5563" s="1">
        <v>44084</v>
      </c>
      <c r="B5563">
        <v>3.66</v>
      </c>
    </row>
    <row r="5564" spans="1:2" x14ac:dyDescent="0.25">
      <c r="A5564" s="1">
        <v>44085</v>
      </c>
      <c r="B5564">
        <v>3.67</v>
      </c>
    </row>
    <row r="5565" spans="1:2" x14ac:dyDescent="0.25">
      <c r="A5565" s="1">
        <v>44088</v>
      </c>
      <c r="B5565">
        <v>3.67</v>
      </c>
    </row>
    <row r="5566" spans="1:2" x14ac:dyDescent="0.25">
      <c r="A5566" s="1">
        <v>44089</v>
      </c>
      <c r="B5566">
        <v>3.66</v>
      </c>
    </row>
    <row r="5567" spans="1:2" x14ac:dyDescent="0.25">
      <c r="A5567" s="1">
        <v>44090</v>
      </c>
      <c r="B5567">
        <v>3.66</v>
      </c>
    </row>
    <row r="5568" spans="1:2" x14ac:dyDescent="0.25">
      <c r="A5568" s="1">
        <v>44091</v>
      </c>
      <c r="B5568">
        <v>3.68</v>
      </c>
    </row>
    <row r="5569" spans="1:2" x14ac:dyDescent="0.25">
      <c r="A5569" s="1">
        <v>44092</v>
      </c>
      <c r="B5569">
        <v>3.7</v>
      </c>
    </row>
    <row r="5570" spans="1:2" x14ac:dyDescent="0.25">
      <c r="A5570" s="1">
        <v>44095</v>
      </c>
      <c r="B5570">
        <v>3.78</v>
      </c>
    </row>
    <row r="5571" spans="1:2" x14ac:dyDescent="0.25">
      <c r="A5571" s="1">
        <v>44096</v>
      </c>
      <c r="B5571">
        <v>3.79</v>
      </c>
    </row>
    <row r="5572" spans="1:2" x14ac:dyDescent="0.25">
      <c r="A5572" s="1">
        <v>44097</v>
      </c>
      <c r="B5572">
        <v>3.79</v>
      </c>
    </row>
    <row r="5573" spans="1:2" x14ac:dyDescent="0.25">
      <c r="A5573" s="1">
        <v>44098</v>
      </c>
      <c r="B5573">
        <v>3.83</v>
      </c>
    </row>
    <row r="5574" spans="1:2" x14ac:dyDescent="0.25">
      <c r="A5574" s="1">
        <v>44099</v>
      </c>
      <c r="B5574">
        <v>3.83</v>
      </c>
    </row>
    <row r="5575" spans="1:2" x14ac:dyDescent="0.25">
      <c r="A5575" s="1">
        <v>44102</v>
      </c>
      <c r="B5575">
        <v>3.8</v>
      </c>
    </row>
    <row r="5576" spans="1:2" x14ac:dyDescent="0.25">
      <c r="A5576" s="1">
        <v>44103</v>
      </c>
      <c r="B5576">
        <v>3.77</v>
      </c>
    </row>
    <row r="5577" spans="1:2" x14ac:dyDescent="0.25">
      <c r="A5577" s="1">
        <v>44104</v>
      </c>
      <c r="B5577">
        <v>3.75</v>
      </c>
    </row>
    <row r="5578" spans="1:2" x14ac:dyDescent="0.25">
      <c r="A5578" s="1">
        <v>44105</v>
      </c>
      <c r="B5578">
        <v>3.74</v>
      </c>
    </row>
    <row r="5579" spans="1:2" x14ac:dyDescent="0.25">
      <c r="A5579" s="1">
        <v>44106</v>
      </c>
      <c r="B5579">
        <v>3.74</v>
      </c>
    </row>
    <row r="5580" spans="1:2" x14ac:dyDescent="0.25">
      <c r="A5580" s="1">
        <v>44109</v>
      </c>
      <c r="B5580">
        <v>3.7</v>
      </c>
    </row>
    <row r="5581" spans="1:2" x14ac:dyDescent="0.25">
      <c r="A5581" s="1">
        <v>44110</v>
      </c>
      <c r="B5581">
        <v>3.66</v>
      </c>
    </row>
    <row r="5582" spans="1:2" x14ac:dyDescent="0.25">
      <c r="A5582" s="1">
        <v>44111</v>
      </c>
      <c r="B5582">
        <v>3.65</v>
      </c>
    </row>
    <row r="5583" spans="1:2" x14ac:dyDescent="0.25">
      <c r="A5583" s="1">
        <v>44112</v>
      </c>
      <c r="B5583">
        <v>3.64</v>
      </c>
    </row>
    <row r="5584" spans="1:2" x14ac:dyDescent="0.25">
      <c r="A5584" s="1">
        <v>44113</v>
      </c>
      <c r="B5584">
        <v>3.64</v>
      </c>
    </row>
    <row r="5585" spans="1:2" x14ac:dyDescent="0.25">
      <c r="A5585" s="1">
        <v>44117</v>
      </c>
      <c r="B5585">
        <v>3.61</v>
      </c>
    </row>
    <row r="5586" spans="1:2" x14ac:dyDescent="0.25">
      <c r="A5586" s="1">
        <v>44118</v>
      </c>
      <c r="B5586">
        <v>3.64</v>
      </c>
    </row>
    <row r="5587" spans="1:2" x14ac:dyDescent="0.25">
      <c r="A5587" s="1">
        <v>44119</v>
      </c>
      <c r="B5587">
        <v>3.68</v>
      </c>
    </row>
    <row r="5588" spans="1:2" x14ac:dyDescent="0.25">
      <c r="A5588" s="1">
        <v>44120</v>
      </c>
      <c r="B5588">
        <v>3.67</v>
      </c>
    </row>
    <row r="5589" spans="1:2" x14ac:dyDescent="0.25">
      <c r="A5589" s="1">
        <v>44123</v>
      </c>
      <c r="B5589">
        <v>3.66</v>
      </c>
    </row>
    <row r="5590" spans="1:2" x14ac:dyDescent="0.25">
      <c r="A5590" s="1">
        <v>44124</v>
      </c>
      <c r="B5590">
        <v>3.67</v>
      </c>
    </row>
    <row r="5591" spans="1:2" x14ac:dyDescent="0.25">
      <c r="A5591" s="1">
        <v>44125</v>
      </c>
      <c r="B5591">
        <v>3.68</v>
      </c>
    </row>
    <row r="5592" spans="1:2" x14ac:dyDescent="0.25">
      <c r="A5592" s="1">
        <v>44126</v>
      </c>
      <c r="B5592">
        <v>3.68</v>
      </c>
    </row>
    <row r="5593" spans="1:2" x14ac:dyDescent="0.25">
      <c r="A5593" s="1">
        <v>44127</v>
      </c>
      <c r="B5593">
        <v>3.67</v>
      </c>
    </row>
    <row r="5594" spans="1:2" x14ac:dyDescent="0.25">
      <c r="A5594" s="1">
        <v>44130</v>
      </c>
      <c r="B5594">
        <v>3.71</v>
      </c>
    </row>
    <row r="5595" spans="1:2" x14ac:dyDescent="0.25">
      <c r="A5595" s="1">
        <v>44131</v>
      </c>
      <c r="B5595">
        <v>3.71</v>
      </c>
    </row>
    <row r="5596" spans="1:2" x14ac:dyDescent="0.25">
      <c r="A5596" s="1">
        <v>44132</v>
      </c>
      <c r="B5596">
        <v>3.78</v>
      </c>
    </row>
    <row r="5597" spans="1:2" x14ac:dyDescent="0.25">
      <c r="A5597" s="1">
        <v>44133</v>
      </c>
      <c r="B5597">
        <v>3.79</v>
      </c>
    </row>
    <row r="5598" spans="1:2" x14ac:dyDescent="0.25">
      <c r="A5598" s="1">
        <v>44134</v>
      </c>
      <c r="B5598">
        <v>3.8</v>
      </c>
    </row>
    <row r="5599" spans="1:2" x14ac:dyDescent="0.25">
      <c r="A5599" s="1">
        <v>44137</v>
      </c>
      <c r="B5599">
        <v>3.78</v>
      </c>
    </row>
    <row r="5600" spans="1:2" x14ac:dyDescent="0.25">
      <c r="A5600" s="1">
        <v>44138</v>
      </c>
      <c r="B5600">
        <v>3.75</v>
      </c>
    </row>
    <row r="5601" spans="1:2" x14ac:dyDescent="0.25">
      <c r="A5601" s="1">
        <v>44139</v>
      </c>
      <c r="B5601">
        <v>3.64</v>
      </c>
    </row>
    <row r="5602" spans="1:2" x14ac:dyDescent="0.25">
      <c r="A5602" s="1">
        <v>44140</v>
      </c>
      <c r="B5602">
        <v>3.58</v>
      </c>
    </row>
    <row r="5603" spans="1:2" x14ac:dyDescent="0.25">
      <c r="A5603" s="1">
        <v>44141</v>
      </c>
      <c r="B5603">
        <v>3.6</v>
      </c>
    </row>
    <row r="5604" spans="1:2" x14ac:dyDescent="0.25">
      <c r="A5604" s="1">
        <v>44144</v>
      </c>
      <c r="B5604">
        <v>3.53</v>
      </c>
    </row>
    <row r="5605" spans="1:2" x14ac:dyDescent="0.25">
      <c r="A5605" s="1">
        <v>44145</v>
      </c>
      <c r="B5605">
        <v>3.58</v>
      </c>
    </row>
    <row r="5606" spans="1:2" x14ac:dyDescent="0.25">
      <c r="A5606" s="1">
        <v>44147</v>
      </c>
      <c r="B5606">
        <v>3.63</v>
      </c>
    </row>
    <row r="5607" spans="1:2" x14ac:dyDescent="0.25">
      <c r="A5607" s="1">
        <v>44148</v>
      </c>
      <c r="B5607">
        <v>3.64</v>
      </c>
    </row>
    <row r="5608" spans="1:2" x14ac:dyDescent="0.25">
      <c r="A5608" s="1">
        <v>44151</v>
      </c>
      <c r="B5608">
        <v>3.63</v>
      </c>
    </row>
    <row r="5609" spans="1:2" x14ac:dyDescent="0.25">
      <c r="A5609" s="1">
        <v>44152</v>
      </c>
      <c r="B5609">
        <v>3.61</v>
      </c>
    </row>
    <row r="5610" spans="1:2" x14ac:dyDescent="0.25">
      <c r="A5610" s="1">
        <v>44153</v>
      </c>
      <c r="B5610">
        <v>3.6</v>
      </c>
    </row>
    <row r="5611" spans="1:2" x14ac:dyDescent="0.25">
      <c r="A5611" s="1">
        <v>44154</v>
      </c>
      <c r="B5611">
        <v>3.62</v>
      </c>
    </row>
    <row r="5612" spans="1:2" x14ac:dyDescent="0.25">
      <c r="A5612" s="1">
        <v>44155</v>
      </c>
      <c r="B5612">
        <v>3.66</v>
      </c>
    </row>
    <row r="5613" spans="1:2" x14ac:dyDescent="0.25">
      <c r="A5613" s="1">
        <v>44158</v>
      </c>
      <c r="B5613">
        <v>3.66</v>
      </c>
    </row>
    <row r="5614" spans="1:2" x14ac:dyDescent="0.25">
      <c r="A5614" s="1">
        <v>44159</v>
      </c>
      <c r="B5614">
        <v>3.64</v>
      </c>
    </row>
    <row r="5615" spans="1:2" x14ac:dyDescent="0.25">
      <c r="A5615" s="1">
        <v>44160</v>
      </c>
      <c r="B5615">
        <v>3.65</v>
      </c>
    </row>
    <row r="5616" spans="1:2" x14ac:dyDescent="0.25">
      <c r="A5616" s="1">
        <v>44162</v>
      </c>
      <c r="B5616">
        <v>3.64</v>
      </c>
    </row>
    <row r="5617" spans="1:2" x14ac:dyDescent="0.25">
      <c r="A5617" s="1">
        <v>44165</v>
      </c>
      <c r="B5617">
        <v>3.65</v>
      </c>
    </row>
    <row r="5618" spans="1:2" x14ac:dyDescent="0.25">
      <c r="A5618" s="1">
        <v>44166</v>
      </c>
      <c r="B5618">
        <v>3.66</v>
      </c>
    </row>
    <row r="5619" spans="1:2" x14ac:dyDescent="0.25">
      <c r="A5619" s="1">
        <v>44167</v>
      </c>
      <c r="B5619">
        <v>3.67</v>
      </c>
    </row>
    <row r="5620" spans="1:2" x14ac:dyDescent="0.25">
      <c r="A5620" s="1">
        <v>44168</v>
      </c>
      <c r="B5620">
        <v>3.64</v>
      </c>
    </row>
    <row r="5621" spans="1:2" x14ac:dyDescent="0.25">
      <c r="A5621" s="1">
        <v>44169</v>
      </c>
      <c r="B5621">
        <v>3.64</v>
      </c>
    </row>
    <row r="5622" spans="1:2" x14ac:dyDescent="0.25">
      <c r="A5622" s="1">
        <v>44172</v>
      </c>
      <c r="B5622">
        <v>3.62</v>
      </c>
    </row>
    <row r="5623" spans="1:2" x14ac:dyDescent="0.25">
      <c r="A5623" s="1">
        <v>44173</v>
      </c>
      <c r="B5623">
        <v>3.62</v>
      </c>
    </row>
    <row r="5624" spans="1:2" x14ac:dyDescent="0.25">
      <c r="A5624" s="1">
        <v>44174</v>
      </c>
      <c r="B5624">
        <v>3.64</v>
      </c>
    </row>
    <row r="5625" spans="1:2" x14ac:dyDescent="0.25">
      <c r="A5625" s="1">
        <v>44175</v>
      </c>
      <c r="B5625">
        <v>3.64</v>
      </c>
    </row>
    <row r="5626" spans="1:2" x14ac:dyDescent="0.25">
      <c r="A5626" s="1">
        <v>44176</v>
      </c>
      <c r="B5626">
        <v>3.65</v>
      </c>
    </row>
    <row r="5627" spans="1:2" x14ac:dyDescent="0.25">
      <c r="A5627" s="1">
        <v>44179</v>
      </c>
      <c r="B5627">
        <v>3.65</v>
      </c>
    </row>
    <row r="5628" spans="1:2" x14ac:dyDescent="0.25">
      <c r="A5628" s="1">
        <v>44180</v>
      </c>
      <c r="B5628">
        <v>3.65</v>
      </c>
    </row>
    <row r="5629" spans="1:2" x14ac:dyDescent="0.25">
      <c r="A5629" s="1">
        <v>44181</v>
      </c>
      <c r="B5629">
        <v>3.65</v>
      </c>
    </row>
    <row r="5630" spans="1:2" x14ac:dyDescent="0.25">
      <c r="A5630" s="1">
        <v>44182</v>
      </c>
      <c r="B5630">
        <v>3.66</v>
      </c>
    </row>
    <row r="5631" spans="1:2" x14ac:dyDescent="0.25">
      <c r="A5631" s="1">
        <v>44183</v>
      </c>
      <c r="B5631">
        <v>3.66</v>
      </c>
    </row>
    <row r="5632" spans="1:2" x14ac:dyDescent="0.25">
      <c r="A5632" s="1">
        <v>44186</v>
      </c>
      <c r="B5632">
        <v>3.68</v>
      </c>
    </row>
    <row r="5633" spans="1:2" x14ac:dyDescent="0.25">
      <c r="A5633" s="1">
        <v>44187</v>
      </c>
      <c r="B5633">
        <v>3.67</v>
      </c>
    </row>
    <row r="5634" spans="1:2" x14ac:dyDescent="0.25">
      <c r="A5634" s="1">
        <v>44188</v>
      </c>
      <c r="B5634">
        <v>3.66</v>
      </c>
    </row>
    <row r="5635" spans="1:2" x14ac:dyDescent="0.25">
      <c r="A5635" s="1">
        <v>44189</v>
      </c>
      <c r="B5635">
        <v>3.65</v>
      </c>
    </row>
    <row r="5636" spans="1:2" x14ac:dyDescent="0.25">
      <c r="A5636" s="1">
        <v>44193</v>
      </c>
      <c r="B5636">
        <v>3.59</v>
      </c>
    </row>
    <row r="5637" spans="1:2" x14ac:dyDescent="0.25">
      <c r="A5637" s="1">
        <v>44194</v>
      </c>
      <c r="B5637">
        <v>3.58</v>
      </c>
    </row>
    <row r="5638" spans="1:2" x14ac:dyDescent="0.25">
      <c r="A5638" s="1">
        <v>44195</v>
      </c>
      <c r="B5638">
        <v>3.58</v>
      </c>
    </row>
    <row r="5639" spans="1:2" x14ac:dyDescent="0.25">
      <c r="A5639" s="1">
        <v>44196</v>
      </c>
      <c r="B5639">
        <v>3.58</v>
      </c>
    </row>
    <row r="5640" spans="1:2" x14ac:dyDescent="0.25">
      <c r="A5640" s="1">
        <v>44200</v>
      </c>
      <c r="B5640">
        <v>3.59</v>
      </c>
    </row>
    <row r="5641" spans="1:2" x14ac:dyDescent="0.25">
      <c r="A5641" s="1">
        <v>44201</v>
      </c>
      <c r="B5641">
        <v>3.58</v>
      </c>
    </row>
    <row r="5642" spans="1:2" x14ac:dyDescent="0.25">
      <c r="A5642" s="1">
        <v>44202</v>
      </c>
      <c r="B5642">
        <v>3.58</v>
      </c>
    </row>
    <row r="5643" spans="1:2" x14ac:dyDescent="0.25">
      <c r="A5643" s="1">
        <v>44203</v>
      </c>
      <c r="B5643">
        <v>3.59</v>
      </c>
    </row>
    <row r="5644" spans="1:2" x14ac:dyDescent="0.25">
      <c r="A5644" s="1">
        <v>44204</v>
      </c>
      <c r="B5644">
        <v>3.61</v>
      </c>
    </row>
    <row r="5645" spans="1:2" x14ac:dyDescent="0.25">
      <c r="A5645" s="1">
        <v>44207</v>
      </c>
      <c r="B5645">
        <v>3.62</v>
      </c>
    </row>
    <row r="5646" spans="1:2" x14ac:dyDescent="0.25">
      <c r="A5646" s="1">
        <v>44208</v>
      </c>
      <c r="B5646">
        <v>3.64</v>
      </c>
    </row>
    <row r="5647" spans="1:2" x14ac:dyDescent="0.25">
      <c r="A5647" s="1">
        <v>44209</v>
      </c>
      <c r="B5647">
        <v>3.63</v>
      </c>
    </row>
    <row r="5648" spans="1:2" x14ac:dyDescent="0.25">
      <c r="A5648" s="1">
        <v>44210</v>
      </c>
      <c r="B5648">
        <v>3.65</v>
      </c>
    </row>
    <row r="5649" spans="1:2" x14ac:dyDescent="0.25">
      <c r="A5649" s="1">
        <v>44211</v>
      </c>
      <c r="B5649">
        <v>3.65</v>
      </c>
    </row>
    <row r="5650" spans="1:2" x14ac:dyDescent="0.25">
      <c r="A5650" s="1">
        <v>44215</v>
      </c>
      <c r="B5650">
        <v>3.63</v>
      </c>
    </row>
    <row r="5651" spans="1:2" x14ac:dyDescent="0.25">
      <c r="A5651" s="1">
        <v>44216</v>
      </c>
      <c r="B5651">
        <v>3.63</v>
      </c>
    </row>
    <row r="5652" spans="1:2" x14ac:dyDescent="0.25">
      <c r="A5652" s="1">
        <v>44217</v>
      </c>
      <c r="B5652">
        <v>3.64</v>
      </c>
    </row>
    <row r="5653" spans="1:2" x14ac:dyDescent="0.25">
      <c r="A5653" s="1">
        <v>44218</v>
      </c>
      <c r="B5653">
        <v>3.64</v>
      </c>
    </row>
    <row r="5654" spans="1:2" x14ac:dyDescent="0.25">
      <c r="A5654" s="1">
        <v>44221</v>
      </c>
      <c r="B5654">
        <v>3.63</v>
      </c>
    </row>
    <row r="5655" spans="1:2" x14ac:dyDescent="0.25">
      <c r="A5655" s="1">
        <v>44222</v>
      </c>
      <c r="B5655">
        <v>3.63</v>
      </c>
    </row>
    <row r="5656" spans="1:2" x14ac:dyDescent="0.25">
      <c r="A5656" s="1">
        <v>44223</v>
      </c>
      <c r="B5656">
        <v>3.65</v>
      </c>
    </row>
    <row r="5657" spans="1:2" x14ac:dyDescent="0.25">
      <c r="A5657" s="1">
        <v>44224</v>
      </c>
      <c r="B5657">
        <v>3.64</v>
      </c>
    </row>
    <row r="5658" spans="1:2" x14ac:dyDescent="0.25">
      <c r="A5658" s="1">
        <v>44225</v>
      </c>
      <c r="B5658">
        <v>3.68</v>
      </c>
    </row>
    <row r="5659" spans="1:2" x14ac:dyDescent="0.25">
      <c r="A5659" s="1">
        <v>44228</v>
      </c>
      <c r="B5659">
        <v>3.68</v>
      </c>
    </row>
    <row r="5660" spans="1:2" x14ac:dyDescent="0.25">
      <c r="A5660" s="1">
        <v>44229</v>
      </c>
      <c r="B5660">
        <v>3.68</v>
      </c>
    </row>
    <row r="5661" spans="1:2" x14ac:dyDescent="0.25">
      <c r="A5661" s="1">
        <v>44230</v>
      </c>
      <c r="B5661">
        <v>3.68</v>
      </c>
    </row>
    <row r="5662" spans="1:2" x14ac:dyDescent="0.25">
      <c r="A5662" s="1">
        <v>44231</v>
      </c>
      <c r="B5662">
        <v>3.67</v>
      </c>
    </row>
    <row r="5663" spans="1:2" x14ac:dyDescent="0.25">
      <c r="A5663" s="1">
        <v>44232</v>
      </c>
      <c r="B5663">
        <v>3.67</v>
      </c>
    </row>
    <row r="5664" spans="1:2" x14ac:dyDescent="0.25">
      <c r="A5664" s="1">
        <v>44235</v>
      </c>
      <c r="B5664">
        <v>3.64</v>
      </c>
    </row>
    <row r="5665" spans="1:2" x14ac:dyDescent="0.25">
      <c r="A5665" s="1">
        <v>44236</v>
      </c>
      <c r="B5665">
        <v>3.64</v>
      </c>
    </row>
    <row r="5666" spans="1:2" x14ac:dyDescent="0.25">
      <c r="A5666" s="1">
        <v>44237</v>
      </c>
      <c r="B5666">
        <v>3.63</v>
      </c>
    </row>
    <row r="5667" spans="1:2" x14ac:dyDescent="0.25">
      <c r="A5667" s="1">
        <v>44238</v>
      </c>
      <c r="B5667">
        <v>3.66</v>
      </c>
    </row>
    <row r="5668" spans="1:2" x14ac:dyDescent="0.25">
      <c r="A5668" s="1">
        <v>44239</v>
      </c>
      <c r="B5668">
        <v>3.67</v>
      </c>
    </row>
    <row r="5669" spans="1:2" x14ac:dyDescent="0.25">
      <c r="A5669" s="1">
        <v>44243</v>
      </c>
      <c r="B5669">
        <v>3.69</v>
      </c>
    </row>
    <row r="5670" spans="1:2" x14ac:dyDescent="0.25">
      <c r="A5670" s="1">
        <v>44244</v>
      </c>
      <c r="B5670">
        <v>3.7</v>
      </c>
    </row>
    <row r="5671" spans="1:2" x14ac:dyDescent="0.25">
      <c r="A5671" s="1">
        <v>44245</v>
      </c>
      <c r="B5671">
        <v>3.71</v>
      </c>
    </row>
    <row r="5672" spans="1:2" x14ac:dyDescent="0.25">
      <c r="A5672" s="1">
        <v>44246</v>
      </c>
      <c r="B5672">
        <v>3.72</v>
      </c>
    </row>
    <row r="5673" spans="1:2" x14ac:dyDescent="0.25">
      <c r="A5673" s="1">
        <v>44249</v>
      </c>
      <c r="B5673">
        <v>3.73</v>
      </c>
    </row>
    <row r="5674" spans="1:2" x14ac:dyDescent="0.25">
      <c r="A5674" s="1">
        <v>44250</v>
      </c>
      <c r="B5674">
        <v>3.74</v>
      </c>
    </row>
    <row r="5675" spans="1:2" x14ac:dyDescent="0.25">
      <c r="A5675" s="1">
        <v>44251</v>
      </c>
      <c r="B5675">
        <v>3.73</v>
      </c>
    </row>
    <row r="5676" spans="1:2" x14ac:dyDescent="0.25">
      <c r="A5676" s="1">
        <v>44252</v>
      </c>
      <c r="B5676">
        <v>3.79</v>
      </c>
    </row>
    <row r="5677" spans="1:2" x14ac:dyDescent="0.25">
      <c r="A5677" s="1">
        <v>44253</v>
      </c>
      <c r="B5677">
        <v>3.79</v>
      </c>
    </row>
    <row r="5678" spans="1:2" x14ac:dyDescent="0.25">
      <c r="A5678" s="1">
        <v>44256</v>
      </c>
      <c r="B5678">
        <v>3.78</v>
      </c>
    </row>
    <row r="5679" spans="1:2" x14ac:dyDescent="0.25">
      <c r="A5679" s="1">
        <v>44257</v>
      </c>
      <c r="B5679">
        <v>3.78</v>
      </c>
    </row>
    <row r="5680" spans="1:2" x14ac:dyDescent="0.25">
      <c r="A5680" s="1">
        <v>44258</v>
      </c>
      <c r="B5680">
        <v>3.79</v>
      </c>
    </row>
    <row r="5681" spans="1:2" x14ac:dyDescent="0.25">
      <c r="A5681" s="1">
        <v>44259</v>
      </c>
      <c r="B5681">
        <v>3.85</v>
      </c>
    </row>
    <row r="5682" spans="1:2" x14ac:dyDescent="0.25">
      <c r="A5682" s="1">
        <v>44260</v>
      </c>
      <c r="B5682">
        <v>3.86</v>
      </c>
    </row>
    <row r="5683" spans="1:2" x14ac:dyDescent="0.25">
      <c r="A5683" s="1">
        <v>44263</v>
      </c>
      <c r="B5683">
        <v>3.87</v>
      </c>
    </row>
    <row r="5684" spans="1:2" x14ac:dyDescent="0.25">
      <c r="A5684" s="1">
        <v>44264</v>
      </c>
      <c r="B5684">
        <v>3.87</v>
      </c>
    </row>
    <row r="5685" spans="1:2" x14ac:dyDescent="0.25">
      <c r="A5685" s="1">
        <v>44265</v>
      </c>
      <c r="B5685">
        <v>3.85</v>
      </c>
    </row>
    <row r="5686" spans="1:2" x14ac:dyDescent="0.25">
      <c r="A5686" s="1">
        <v>44266</v>
      </c>
      <c r="B5686">
        <v>3.84</v>
      </c>
    </row>
    <row r="5687" spans="1:2" x14ac:dyDescent="0.25">
      <c r="A5687" s="1">
        <v>44267</v>
      </c>
      <c r="B5687">
        <v>3.87</v>
      </c>
    </row>
    <row r="5688" spans="1:2" x14ac:dyDescent="0.25">
      <c r="A5688" s="1">
        <v>44270</v>
      </c>
      <c r="B5688">
        <v>3.87</v>
      </c>
    </row>
    <row r="5689" spans="1:2" x14ac:dyDescent="0.25">
      <c r="A5689" s="1">
        <v>44271</v>
      </c>
      <c r="B5689">
        <v>3.88</v>
      </c>
    </row>
    <row r="5690" spans="1:2" x14ac:dyDescent="0.25">
      <c r="A5690" s="1">
        <v>44272</v>
      </c>
      <c r="B5690">
        <v>3.9</v>
      </c>
    </row>
    <row r="5691" spans="1:2" x14ac:dyDescent="0.25">
      <c r="A5691" s="1">
        <v>44273</v>
      </c>
      <c r="B5691">
        <v>3.93</v>
      </c>
    </row>
    <row r="5692" spans="1:2" x14ac:dyDescent="0.25">
      <c r="A5692" s="1">
        <v>44274</v>
      </c>
      <c r="B5692">
        <v>3.93</v>
      </c>
    </row>
    <row r="5693" spans="1:2" x14ac:dyDescent="0.25">
      <c r="A5693" s="1">
        <v>44277</v>
      </c>
      <c r="B5693">
        <v>3.9</v>
      </c>
    </row>
    <row r="5694" spans="1:2" x14ac:dyDescent="0.25">
      <c r="A5694" s="1">
        <v>44278</v>
      </c>
      <c r="B5694">
        <v>3.88</v>
      </c>
    </row>
    <row r="5695" spans="1:2" x14ac:dyDescent="0.25">
      <c r="A5695" s="1">
        <v>44279</v>
      </c>
      <c r="B5695">
        <v>3.86</v>
      </c>
    </row>
    <row r="5696" spans="1:2" x14ac:dyDescent="0.25">
      <c r="A5696" s="1">
        <v>44280</v>
      </c>
      <c r="B5696">
        <v>3.87</v>
      </c>
    </row>
    <row r="5697" spans="1:2" x14ac:dyDescent="0.25">
      <c r="A5697" s="1">
        <v>44281</v>
      </c>
      <c r="B5697">
        <v>3.88</v>
      </c>
    </row>
    <row r="5698" spans="1:2" x14ac:dyDescent="0.25">
      <c r="A5698" s="1">
        <v>44284</v>
      </c>
      <c r="B5698">
        <v>3.88</v>
      </c>
    </row>
    <row r="5699" spans="1:2" x14ac:dyDescent="0.25">
      <c r="A5699" s="1">
        <v>44285</v>
      </c>
      <c r="B5699">
        <v>3.88</v>
      </c>
    </row>
    <row r="5700" spans="1:2" x14ac:dyDescent="0.25">
      <c r="A5700" s="1">
        <v>44286</v>
      </c>
      <c r="B5700">
        <v>3.87</v>
      </c>
    </row>
    <row r="5701" spans="1:2" x14ac:dyDescent="0.25">
      <c r="A5701" s="1">
        <v>44287</v>
      </c>
      <c r="B5701">
        <v>3.85</v>
      </c>
    </row>
    <row r="5702" spans="1:2" x14ac:dyDescent="0.25">
      <c r="A5702" s="1">
        <v>44288</v>
      </c>
      <c r="B5702">
        <v>3.86</v>
      </c>
    </row>
    <row r="5703" spans="1:2" x14ac:dyDescent="0.25">
      <c r="A5703" s="1">
        <v>44291</v>
      </c>
      <c r="B5703">
        <v>3.84</v>
      </c>
    </row>
    <row r="5704" spans="1:2" x14ac:dyDescent="0.25">
      <c r="A5704" s="1">
        <v>44292</v>
      </c>
      <c r="B5704">
        <v>3.82</v>
      </c>
    </row>
    <row r="5705" spans="1:2" x14ac:dyDescent="0.25">
      <c r="A5705" s="1">
        <v>44293</v>
      </c>
      <c r="B5705">
        <v>3.82</v>
      </c>
    </row>
    <row r="5706" spans="1:2" x14ac:dyDescent="0.25">
      <c r="A5706" s="1">
        <v>44294</v>
      </c>
      <c r="B5706">
        <v>3.81</v>
      </c>
    </row>
    <row r="5707" spans="1:2" x14ac:dyDescent="0.25">
      <c r="A5707" s="1">
        <v>44295</v>
      </c>
      <c r="B5707">
        <v>3.83</v>
      </c>
    </row>
    <row r="5708" spans="1:2" x14ac:dyDescent="0.25">
      <c r="A5708" s="1">
        <v>44298</v>
      </c>
      <c r="B5708">
        <v>3.82</v>
      </c>
    </row>
    <row r="5709" spans="1:2" x14ac:dyDescent="0.25">
      <c r="A5709" s="1">
        <v>44299</v>
      </c>
      <c r="B5709">
        <v>3.84</v>
      </c>
    </row>
    <row r="5710" spans="1:2" x14ac:dyDescent="0.25">
      <c r="A5710" s="1">
        <v>44300</v>
      </c>
      <c r="B5710">
        <v>3.85</v>
      </c>
    </row>
    <row r="5711" spans="1:2" x14ac:dyDescent="0.25">
      <c r="A5711" s="1">
        <v>44301</v>
      </c>
      <c r="B5711">
        <v>3.82</v>
      </c>
    </row>
    <row r="5712" spans="1:2" x14ac:dyDescent="0.25">
      <c r="A5712" s="1">
        <v>44302</v>
      </c>
      <c r="B5712">
        <v>3.83</v>
      </c>
    </row>
    <row r="5713" spans="1:2" x14ac:dyDescent="0.25">
      <c r="A5713" s="1">
        <v>44305</v>
      </c>
      <c r="B5713">
        <v>3.84</v>
      </c>
    </row>
    <row r="5714" spans="1:2" x14ac:dyDescent="0.25">
      <c r="A5714" s="1">
        <v>44306</v>
      </c>
      <c r="B5714">
        <v>3.85</v>
      </c>
    </row>
    <row r="5715" spans="1:2" x14ac:dyDescent="0.25">
      <c r="A5715" s="1">
        <v>44307</v>
      </c>
      <c r="B5715">
        <v>3.85</v>
      </c>
    </row>
    <row r="5716" spans="1:2" x14ac:dyDescent="0.25">
      <c r="A5716" s="1">
        <v>44308</v>
      </c>
      <c r="B5716">
        <v>3.85</v>
      </c>
    </row>
    <row r="5717" spans="1:2" x14ac:dyDescent="0.25">
      <c r="A5717" s="1">
        <v>44309</v>
      </c>
      <c r="B5717">
        <v>3.84</v>
      </c>
    </row>
    <row r="5718" spans="1:2" x14ac:dyDescent="0.25">
      <c r="A5718" s="1">
        <v>44312</v>
      </c>
      <c r="B5718">
        <v>3.83</v>
      </c>
    </row>
    <row r="5719" spans="1:2" x14ac:dyDescent="0.25">
      <c r="A5719" s="1">
        <v>44313</v>
      </c>
      <c r="B5719">
        <v>3.84</v>
      </c>
    </row>
    <row r="5720" spans="1:2" x14ac:dyDescent="0.25">
      <c r="A5720" s="1">
        <v>44314</v>
      </c>
      <c r="B5720">
        <v>3.84</v>
      </c>
    </row>
    <row r="5721" spans="1:2" x14ac:dyDescent="0.25">
      <c r="A5721" s="1">
        <v>44315</v>
      </c>
      <c r="B5721">
        <v>3.84</v>
      </c>
    </row>
    <row r="5722" spans="1:2" x14ac:dyDescent="0.25">
      <c r="A5722" s="1">
        <v>44316</v>
      </c>
      <c r="B5722">
        <v>3.85</v>
      </c>
    </row>
    <row r="5723" spans="1:2" x14ac:dyDescent="0.25">
      <c r="A5723" s="1">
        <v>44319</v>
      </c>
      <c r="B5723">
        <v>3.84</v>
      </c>
    </row>
    <row r="5724" spans="1:2" x14ac:dyDescent="0.25">
      <c r="A5724" s="1">
        <v>44320</v>
      </c>
      <c r="B5724">
        <v>3.84</v>
      </c>
    </row>
    <row r="5725" spans="1:2" x14ac:dyDescent="0.25">
      <c r="A5725" s="1">
        <v>44321</v>
      </c>
      <c r="B5725">
        <v>3.84</v>
      </c>
    </row>
    <row r="5726" spans="1:2" x14ac:dyDescent="0.25">
      <c r="A5726" s="1">
        <v>44322</v>
      </c>
      <c r="B5726">
        <v>3.84</v>
      </c>
    </row>
    <row r="5727" spans="1:2" x14ac:dyDescent="0.25">
      <c r="A5727" s="1">
        <v>44323</v>
      </c>
      <c r="B5727">
        <v>3.84</v>
      </c>
    </row>
    <row r="5728" spans="1:2" x14ac:dyDescent="0.25">
      <c r="A5728" s="1">
        <v>44326</v>
      </c>
      <c r="B5728">
        <v>3.83</v>
      </c>
    </row>
    <row r="5729" spans="1:2" x14ac:dyDescent="0.25">
      <c r="A5729" s="1">
        <v>44327</v>
      </c>
      <c r="B5729">
        <v>3.87</v>
      </c>
    </row>
    <row r="5730" spans="1:2" x14ac:dyDescent="0.25">
      <c r="A5730" s="1">
        <v>44328</v>
      </c>
      <c r="B5730">
        <v>3.9</v>
      </c>
    </row>
    <row r="5731" spans="1:2" x14ac:dyDescent="0.25">
      <c r="A5731" s="1">
        <v>44329</v>
      </c>
      <c r="B5731">
        <v>3.89</v>
      </c>
    </row>
    <row r="5732" spans="1:2" x14ac:dyDescent="0.25">
      <c r="A5732" s="1">
        <v>44330</v>
      </c>
      <c r="B5732">
        <v>3.89</v>
      </c>
    </row>
    <row r="5733" spans="1:2" x14ac:dyDescent="0.25">
      <c r="A5733" s="1">
        <v>44333</v>
      </c>
      <c r="B5733">
        <v>3.89</v>
      </c>
    </row>
    <row r="5734" spans="1:2" x14ac:dyDescent="0.25">
      <c r="A5734" s="1">
        <v>44334</v>
      </c>
      <c r="B5734">
        <v>3.9</v>
      </c>
    </row>
    <row r="5735" spans="1:2" x14ac:dyDescent="0.25">
      <c r="A5735" s="1">
        <v>44335</v>
      </c>
      <c r="B5735">
        <v>3.93</v>
      </c>
    </row>
    <row r="5736" spans="1:2" x14ac:dyDescent="0.25">
      <c r="A5736" s="1">
        <v>44336</v>
      </c>
      <c r="B5736">
        <v>3.92</v>
      </c>
    </row>
    <row r="5737" spans="1:2" x14ac:dyDescent="0.25">
      <c r="A5737" s="1">
        <v>44337</v>
      </c>
      <c r="B5737">
        <v>3.91</v>
      </c>
    </row>
    <row r="5738" spans="1:2" x14ac:dyDescent="0.25">
      <c r="A5738" s="1">
        <v>44340</v>
      </c>
      <c r="B5738">
        <v>3.89</v>
      </c>
    </row>
    <row r="5739" spans="1:2" x14ac:dyDescent="0.25">
      <c r="A5739" s="1">
        <v>44341</v>
      </c>
      <c r="B5739">
        <v>3.88</v>
      </c>
    </row>
    <row r="5740" spans="1:2" x14ac:dyDescent="0.25">
      <c r="A5740" s="1">
        <v>44342</v>
      </c>
      <c r="B5740">
        <v>3.89</v>
      </c>
    </row>
    <row r="5741" spans="1:2" x14ac:dyDescent="0.25">
      <c r="A5741" s="1">
        <v>44343</v>
      </c>
      <c r="B5741">
        <v>3.89</v>
      </c>
    </row>
    <row r="5742" spans="1:2" x14ac:dyDescent="0.25">
      <c r="A5742" s="1">
        <v>44344</v>
      </c>
      <c r="B5742">
        <v>3.89</v>
      </c>
    </row>
    <row r="5743" spans="1:2" x14ac:dyDescent="0.25">
      <c r="A5743" s="1">
        <v>44347</v>
      </c>
      <c r="B5743">
        <v>3.89</v>
      </c>
    </row>
    <row r="5744" spans="1:2" x14ac:dyDescent="0.25">
      <c r="A5744" s="1">
        <v>44348</v>
      </c>
      <c r="B5744">
        <v>3.91</v>
      </c>
    </row>
    <row r="5745" spans="1:2" x14ac:dyDescent="0.25">
      <c r="A5745" s="1">
        <v>44349</v>
      </c>
      <c r="B5745">
        <v>3.9</v>
      </c>
    </row>
    <row r="5746" spans="1:2" x14ac:dyDescent="0.25">
      <c r="A5746" s="1">
        <v>44350</v>
      </c>
      <c r="B5746">
        <v>3.92</v>
      </c>
    </row>
    <row r="5747" spans="1:2" x14ac:dyDescent="0.25">
      <c r="A5747" s="1">
        <v>44351</v>
      </c>
      <c r="B5747">
        <v>3.9</v>
      </c>
    </row>
    <row r="5748" spans="1:2" x14ac:dyDescent="0.25">
      <c r="A5748" s="1">
        <v>44354</v>
      </c>
      <c r="B5748">
        <v>3.89</v>
      </c>
    </row>
    <row r="5749" spans="1:2" x14ac:dyDescent="0.25">
      <c r="A5749" s="1">
        <v>44355</v>
      </c>
      <c r="B5749">
        <v>3.89</v>
      </c>
    </row>
    <row r="5750" spans="1:2" x14ac:dyDescent="0.25">
      <c r="A5750" s="1">
        <v>44356</v>
      </c>
      <c r="B5750">
        <v>3.87</v>
      </c>
    </row>
    <row r="5751" spans="1:2" x14ac:dyDescent="0.25">
      <c r="A5751" s="1">
        <v>44357</v>
      </c>
      <c r="B5751">
        <v>3.86</v>
      </c>
    </row>
    <row r="5752" spans="1:2" x14ac:dyDescent="0.25">
      <c r="A5752" s="1">
        <v>44358</v>
      </c>
      <c r="B5752">
        <v>3.85</v>
      </c>
    </row>
    <row r="5753" spans="1:2" x14ac:dyDescent="0.25">
      <c r="A5753" s="1">
        <v>44361</v>
      </c>
      <c r="B5753">
        <v>3.85</v>
      </c>
    </row>
    <row r="5754" spans="1:2" x14ac:dyDescent="0.25">
      <c r="A5754" s="1">
        <v>44362</v>
      </c>
      <c r="B5754">
        <v>3.86</v>
      </c>
    </row>
    <row r="5755" spans="1:2" x14ac:dyDescent="0.25">
      <c r="A5755" s="1">
        <v>44363</v>
      </c>
      <c r="B5755">
        <v>3.88</v>
      </c>
    </row>
    <row r="5756" spans="1:2" x14ac:dyDescent="0.25">
      <c r="A5756" s="1">
        <v>44364</v>
      </c>
      <c r="B5756">
        <v>3.86</v>
      </c>
    </row>
    <row r="5757" spans="1:2" x14ac:dyDescent="0.25">
      <c r="A5757" s="1">
        <v>44365</v>
      </c>
      <c r="B5757">
        <v>3.85</v>
      </c>
    </row>
    <row r="5758" spans="1:2" x14ac:dyDescent="0.25">
      <c r="A5758" s="1">
        <v>44368</v>
      </c>
      <c r="B5758">
        <v>3.85</v>
      </c>
    </row>
    <row r="5759" spans="1:2" x14ac:dyDescent="0.25">
      <c r="A5759" s="1">
        <v>44369</v>
      </c>
      <c r="B5759">
        <v>3.86</v>
      </c>
    </row>
    <row r="5760" spans="1:2" x14ac:dyDescent="0.25">
      <c r="A5760" s="1">
        <v>44370</v>
      </c>
      <c r="B5760">
        <v>3.86</v>
      </c>
    </row>
    <row r="5761" spans="1:2" x14ac:dyDescent="0.25">
      <c r="A5761" s="1">
        <v>44371</v>
      </c>
      <c r="B5761">
        <v>3.85</v>
      </c>
    </row>
    <row r="5762" spans="1:2" x14ac:dyDescent="0.25">
      <c r="A5762" s="1">
        <v>44372</v>
      </c>
      <c r="B5762">
        <v>3.86</v>
      </c>
    </row>
    <row r="5763" spans="1:2" x14ac:dyDescent="0.25">
      <c r="A5763" s="1">
        <v>44375</v>
      </c>
      <c r="B5763">
        <v>3.84</v>
      </c>
    </row>
    <row r="5764" spans="1:2" x14ac:dyDescent="0.25">
      <c r="A5764" s="1">
        <v>44376</v>
      </c>
      <c r="B5764">
        <v>3.84</v>
      </c>
    </row>
    <row r="5765" spans="1:2" x14ac:dyDescent="0.25">
      <c r="A5765" s="1">
        <v>44377</v>
      </c>
      <c r="B5765">
        <v>3.84</v>
      </c>
    </row>
    <row r="5766" spans="1:2" x14ac:dyDescent="0.25">
      <c r="A5766" s="1">
        <v>44378</v>
      </c>
      <c r="B5766">
        <v>3.84</v>
      </c>
    </row>
    <row r="5767" spans="1:2" x14ac:dyDescent="0.25">
      <c r="A5767" s="1">
        <v>44379</v>
      </c>
      <c r="B5767">
        <v>3.84</v>
      </c>
    </row>
    <row r="5768" spans="1:2" x14ac:dyDescent="0.25">
      <c r="A5768" s="1">
        <v>44383</v>
      </c>
      <c r="B5768">
        <v>3.8</v>
      </c>
    </row>
    <row r="5769" spans="1:2" x14ac:dyDescent="0.25">
      <c r="A5769" s="1">
        <v>44384</v>
      </c>
      <c r="B5769">
        <v>3.8</v>
      </c>
    </row>
    <row r="5770" spans="1:2" x14ac:dyDescent="0.25">
      <c r="A5770" s="1">
        <v>44385</v>
      </c>
      <c r="B5770">
        <v>3.81</v>
      </c>
    </row>
    <row r="5771" spans="1:2" x14ac:dyDescent="0.25">
      <c r="A5771" s="1">
        <v>44386</v>
      </c>
      <c r="B5771">
        <v>3.82</v>
      </c>
    </row>
    <row r="5772" spans="1:2" x14ac:dyDescent="0.25">
      <c r="A5772" s="1">
        <v>44389</v>
      </c>
      <c r="B5772">
        <v>3.8</v>
      </c>
    </row>
    <row r="5773" spans="1:2" x14ac:dyDescent="0.25">
      <c r="A5773" s="1">
        <v>44390</v>
      </c>
      <c r="B5773">
        <v>3.82</v>
      </c>
    </row>
    <row r="5774" spans="1:2" x14ac:dyDescent="0.25">
      <c r="A5774" s="1">
        <v>44391</v>
      </c>
      <c r="B5774">
        <v>3.83</v>
      </c>
    </row>
    <row r="5775" spans="1:2" x14ac:dyDescent="0.25">
      <c r="A5775" s="1">
        <v>44392</v>
      </c>
      <c r="B5775">
        <v>3.84</v>
      </c>
    </row>
    <row r="5776" spans="1:2" x14ac:dyDescent="0.25">
      <c r="A5776" s="1">
        <v>44393</v>
      </c>
      <c r="B5776">
        <v>3.84</v>
      </c>
    </row>
    <row r="5777" spans="1:2" x14ac:dyDescent="0.25">
      <c r="A5777" s="1">
        <v>44396</v>
      </c>
      <c r="B5777">
        <v>3.87</v>
      </c>
    </row>
    <row r="5778" spans="1:2" x14ac:dyDescent="0.25">
      <c r="A5778" s="1">
        <v>44397</v>
      </c>
      <c r="B5778">
        <v>3.86</v>
      </c>
    </row>
    <row r="5779" spans="1:2" x14ac:dyDescent="0.25">
      <c r="A5779" s="1">
        <v>44398</v>
      </c>
      <c r="B5779">
        <v>3.86</v>
      </c>
    </row>
    <row r="5780" spans="1:2" x14ac:dyDescent="0.25">
      <c r="A5780" s="1">
        <v>44399</v>
      </c>
      <c r="B5780">
        <v>3.85</v>
      </c>
    </row>
    <row r="5781" spans="1:2" x14ac:dyDescent="0.25">
      <c r="A5781" s="1">
        <v>44400</v>
      </c>
      <c r="B5781">
        <v>3.85</v>
      </c>
    </row>
    <row r="5782" spans="1:2" x14ac:dyDescent="0.25">
      <c r="A5782" s="1">
        <v>44403</v>
      </c>
      <c r="B5782">
        <v>3.84</v>
      </c>
    </row>
    <row r="5783" spans="1:2" x14ac:dyDescent="0.25">
      <c r="A5783" s="1">
        <v>44404</v>
      </c>
      <c r="B5783">
        <v>3.84</v>
      </c>
    </row>
    <row r="5784" spans="1:2" x14ac:dyDescent="0.25">
      <c r="A5784" s="1">
        <v>44405</v>
      </c>
      <c r="B5784">
        <v>3.84</v>
      </c>
    </row>
    <row r="5785" spans="1:2" x14ac:dyDescent="0.25">
      <c r="A5785" s="1">
        <v>44406</v>
      </c>
      <c r="B5785">
        <v>3.85</v>
      </c>
    </row>
    <row r="5786" spans="1:2" x14ac:dyDescent="0.25">
      <c r="A5786" s="1">
        <v>44407</v>
      </c>
      <c r="B5786">
        <v>3.86</v>
      </c>
    </row>
    <row r="5787" spans="1:2" x14ac:dyDescent="0.25">
      <c r="A5787" s="1">
        <v>44410</v>
      </c>
      <c r="B5787">
        <v>3.85</v>
      </c>
    </row>
    <row r="5788" spans="1:2" x14ac:dyDescent="0.25">
      <c r="A5788" s="1">
        <v>44411</v>
      </c>
      <c r="B5788">
        <v>3.87</v>
      </c>
    </row>
    <row r="5789" spans="1:2" x14ac:dyDescent="0.25">
      <c r="A5789" s="1">
        <v>44412</v>
      </c>
      <c r="B5789">
        <v>3.89</v>
      </c>
    </row>
    <row r="5790" spans="1:2" x14ac:dyDescent="0.25">
      <c r="A5790" s="1">
        <v>44413</v>
      </c>
      <c r="B5790">
        <v>3.9</v>
      </c>
    </row>
    <row r="5791" spans="1:2" x14ac:dyDescent="0.25">
      <c r="A5791" s="1">
        <v>44414</v>
      </c>
      <c r="B5791">
        <v>3.92</v>
      </c>
    </row>
    <row r="5792" spans="1:2" x14ac:dyDescent="0.25">
      <c r="A5792" s="1">
        <v>44417</v>
      </c>
      <c r="B5792">
        <v>3.9</v>
      </c>
    </row>
    <row r="5793" spans="1:2" x14ac:dyDescent="0.25">
      <c r="A5793" s="1">
        <v>44418</v>
      </c>
      <c r="B5793">
        <v>3.92</v>
      </c>
    </row>
    <row r="5794" spans="1:2" x14ac:dyDescent="0.25">
      <c r="A5794" s="1">
        <v>44419</v>
      </c>
      <c r="B5794">
        <v>3.93</v>
      </c>
    </row>
    <row r="5795" spans="1:2" x14ac:dyDescent="0.25">
      <c r="A5795" s="1">
        <v>44420</v>
      </c>
      <c r="B5795">
        <v>3.94</v>
      </c>
    </row>
    <row r="5796" spans="1:2" x14ac:dyDescent="0.25">
      <c r="A5796" s="1">
        <v>44421</v>
      </c>
      <c r="B5796">
        <v>3.92</v>
      </c>
    </row>
    <row r="5797" spans="1:2" x14ac:dyDescent="0.25">
      <c r="A5797" s="1">
        <v>44424</v>
      </c>
      <c r="B5797">
        <v>3.93</v>
      </c>
    </row>
    <row r="5798" spans="1:2" x14ac:dyDescent="0.25">
      <c r="A5798" s="1">
        <v>44425</v>
      </c>
      <c r="B5798">
        <v>3.93</v>
      </c>
    </row>
    <row r="5799" spans="1:2" x14ac:dyDescent="0.25">
      <c r="A5799" s="1">
        <v>44426</v>
      </c>
      <c r="B5799">
        <v>3.93</v>
      </c>
    </row>
    <row r="5800" spans="1:2" x14ac:dyDescent="0.25">
      <c r="A5800" s="1">
        <v>44427</v>
      </c>
      <c r="B5800">
        <v>3.94</v>
      </c>
    </row>
    <row r="5801" spans="1:2" x14ac:dyDescent="0.25">
      <c r="A5801" s="1">
        <v>44428</v>
      </c>
      <c r="B5801">
        <v>3.94</v>
      </c>
    </row>
    <row r="5802" spans="1:2" x14ac:dyDescent="0.25">
      <c r="A5802" s="1">
        <v>44431</v>
      </c>
      <c r="B5802">
        <v>3.91</v>
      </c>
    </row>
    <row r="5803" spans="1:2" x14ac:dyDescent="0.25">
      <c r="A5803" s="1">
        <v>44432</v>
      </c>
      <c r="B5803">
        <v>3.91</v>
      </c>
    </row>
    <row r="5804" spans="1:2" x14ac:dyDescent="0.25">
      <c r="A5804" s="1">
        <v>44433</v>
      </c>
      <c r="B5804">
        <v>3.9</v>
      </c>
    </row>
    <row r="5805" spans="1:2" x14ac:dyDescent="0.25">
      <c r="A5805" s="1">
        <v>44434</v>
      </c>
      <c r="B5805">
        <v>3.9</v>
      </c>
    </row>
    <row r="5806" spans="1:2" x14ac:dyDescent="0.25">
      <c r="A5806" s="1">
        <v>44435</v>
      </c>
      <c r="B5806">
        <v>3.88</v>
      </c>
    </row>
    <row r="5807" spans="1:2" x14ac:dyDescent="0.25">
      <c r="A5807" s="1">
        <v>44438</v>
      </c>
      <c r="B5807">
        <v>3.85</v>
      </c>
    </row>
    <row r="5808" spans="1:2" x14ac:dyDescent="0.25">
      <c r="A5808" s="1">
        <v>44439</v>
      </c>
      <c r="B5808">
        <v>3.87</v>
      </c>
    </row>
    <row r="5809" spans="1:2" x14ac:dyDescent="0.25">
      <c r="A5809" s="1">
        <v>44440</v>
      </c>
      <c r="B5809">
        <v>3.87</v>
      </c>
    </row>
    <row r="5810" spans="1:2" x14ac:dyDescent="0.25">
      <c r="A5810" s="1">
        <v>44441</v>
      </c>
      <c r="B5810">
        <v>3.87</v>
      </c>
    </row>
    <row r="5811" spans="1:2" x14ac:dyDescent="0.25">
      <c r="A5811" s="1">
        <v>44442</v>
      </c>
      <c r="B5811">
        <v>3.88</v>
      </c>
    </row>
    <row r="5812" spans="1:2" x14ac:dyDescent="0.25">
      <c r="A5812" s="1">
        <v>44446</v>
      </c>
      <c r="B5812">
        <v>3.87</v>
      </c>
    </row>
    <row r="5813" spans="1:2" x14ac:dyDescent="0.25">
      <c r="A5813" s="1">
        <v>44447</v>
      </c>
      <c r="B5813">
        <v>3.86</v>
      </c>
    </row>
    <row r="5814" spans="1:2" x14ac:dyDescent="0.25">
      <c r="A5814" s="1">
        <v>44448</v>
      </c>
      <c r="B5814">
        <v>3.85</v>
      </c>
    </row>
    <row r="5815" spans="1:2" x14ac:dyDescent="0.25">
      <c r="A5815" s="1">
        <v>44449</v>
      </c>
      <c r="B5815">
        <v>3.86</v>
      </c>
    </row>
    <row r="5816" spans="1:2" x14ac:dyDescent="0.25">
      <c r="A5816" s="1">
        <v>44452</v>
      </c>
      <c r="B5816">
        <v>3.84</v>
      </c>
    </row>
    <row r="5817" spans="1:2" x14ac:dyDescent="0.25">
      <c r="A5817" s="1">
        <v>44453</v>
      </c>
      <c r="B5817">
        <v>3.85</v>
      </c>
    </row>
    <row r="5818" spans="1:2" x14ac:dyDescent="0.25">
      <c r="A5818" s="1">
        <v>44454</v>
      </c>
      <c r="B5818">
        <v>3.86</v>
      </c>
    </row>
    <row r="5819" spans="1:2" x14ac:dyDescent="0.25">
      <c r="A5819" s="1">
        <v>44455</v>
      </c>
      <c r="B5819">
        <v>3.86</v>
      </c>
    </row>
    <row r="5820" spans="1:2" x14ac:dyDescent="0.25">
      <c r="A5820" s="1">
        <v>44456</v>
      </c>
      <c r="B5820">
        <v>3.87</v>
      </c>
    </row>
    <row r="5821" spans="1:2" x14ac:dyDescent="0.25">
      <c r="A5821" s="1">
        <v>44459</v>
      </c>
      <c r="B5821">
        <v>3.89</v>
      </c>
    </row>
    <row r="5822" spans="1:2" x14ac:dyDescent="0.25">
      <c r="A5822" s="1">
        <v>44460</v>
      </c>
      <c r="B5822">
        <v>3.88</v>
      </c>
    </row>
    <row r="5823" spans="1:2" x14ac:dyDescent="0.25">
      <c r="A5823" s="1">
        <v>44461</v>
      </c>
      <c r="B5823">
        <v>3.86</v>
      </c>
    </row>
    <row r="5824" spans="1:2" x14ac:dyDescent="0.25">
      <c r="A5824" s="1">
        <v>44462</v>
      </c>
      <c r="B5824">
        <v>3.88</v>
      </c>
    </row>
    <row r="5825" spans="1:2" x14ac:dyDescent="0.25">
      <c r="A5825" s="1">
        <v>44463</v>
      </c>
      <c r="B5825">
        <v>3.9</v>
      </c>
    </row>
    <row r="5826" spans="1:2" x14ac:dyDescent="0.25">
      <c r="A5826" s="1">
        <v>44466</v>
      </c>
      <c r="B5826">
        <v>3.91</v>
      </c>
    </row>
    <row r="5827" spans="1:2" x14ac:dyDescent="0.25">
      <c r="A5827" s="1">
        <v>44467</v>
      </c>
      <c r="B5827">
        <v>3.95</v>
      </c>
    </row>
    <row r="5828" spans="1:2" x14ac:dyDescent="0.25">
      <c r="A5828" s="1">
        <v>44468</v>
      </c>
      <c r="B5828">
        <v>3.95</v>
      </c>
    </row>
    <row r="5829" spans="1:2" x14ac:dyDescent="0.25">
      <c r="A5829" s="1">
        <v>44469</v>
      </c>
      <c r="B5829">
        <v>3.97</v>
      </c>
    </row>
    <row r="5830" spans="1:2" x14ac:dyDescent="0.25">
      <c r="A5830" s="1">
        <v>44470</v>
      </c>
      <c r="B5830">
        <v>3.95</v>
      </c>
    </row>
    <row r="5831" spans="1:2" x14ac:dyDescent="0.25">
      <c r="A5831" s="1">
        <v>44473</v>
      </c>
      <c r="B5831">
        <v>3.96</v>
      </c>
    </row>
    <row r="5832" spans="1:2" x14ac:dyDescent="0.25">
      <c r="A5832" s="1">
        <v>44474</v>
      </c>
      <c r="B5832">
        <v>3.98</v>
      </c>
    </row>
    <row r="5833" spans="1:2" x14ac:dyDescent="0.25">
      <c r="A5833" s="1">
        <v>44475</v>
      </c>
      <c r="B5833">
        <v>4.01</v>
      </c>
    </row>
    <row r="5834" spans="1:2" x14ac:dyDescent="0.25">
      <c r="A5834" s="1">
        <v>44476</v>
      </c>
      <c r="B5834">
        <v>4</v>
      </c>
    </row>
    <row r="5835" spans="1:2" x14ac:dyDescent="0.25">
      <c r="A5835" s="1">
        <v>44477</v>
      </c>
      <c r="B5835">
        <v>4.01</v>
      </c>
    </row>
    <row r="5836" spans="1:2" x14ac:dyDescent="0.25">
      <c r="A5836" s="1">
        <v>44481</v>
      </c>
      <c r="B5836">
        <v>4</v>
      </c>
    </row>
    <row r="5837" spans="1:2" x14ac:dyDescent="0.25">
      <c r="A5837" s="1">
        <v>44482</v>
      </c>
      <c r="B5837">
        <v>4.01</v>
      </c>
    </row>
    <row r="5838" spans="1:2" x14ac:dyDescent="0.25">
      <c r="A5838" s="1">
        <v>44483</v>
      </c>
      <c r="B5838">
        <v>3.98</v>
      </c>
    </row>
    <row r="5839" spans="1:2" x14ac:dyDescent="0.25">
      <c r="A5839" s="1">
        <v>44484</v>
      </c>
      <c r="B5839">
        <v>3.99</v>
      </c>
    </row>
    <row r="5840" spans="1:2" x14ac:dyDescent="0.25">
      <c r="A5840" s="1">
        <v>44487</v>
      </c>
      <c r="B5840">
        <v>3.97</v>
      </c>
    </row>
    <row r="5841" spans="1:2" x14ac:dyDescent="0.25">
      <c r="A5841" s="1">
        <v>44488</v>
      </c>
      <c r="B5841">
        <v>3.99</v>
      </c>
    </row>
    <row r="5842" spans="1:2" x14ac:dyDescent="0.25">
      <c r="A5842" s="1">
        <v>44489</v>
      </c>
      <c r="B5842">
        <v>3.99</v>
      </c>
    </row>
    <row r="5843" spans="1:2" x14ac:dyDescent="0.25">
      <c r="A5843" s="1">
        <v>44490</v>
      </c>
      <c r="B5843">
        <v>3.99</v>
      </c>
    </row>
    <row r="5844" spans="1:2" x14ac:dyDescent="0.25">
      <c r="A5844" s="1">
        <v>44491</v>
      </c>
      <c r="B5844">
        <v>4</v>
      </c>
    </row>
    <row r="5845" spans="1:2" x14ac:dyDescent="0.25">
      <c r="A5845" s="1">
        <v>44494</v>
      </c>
      <c r="B5845">
        <v>3.98</v>
      </c>
    </row>
    <row r="5846" spans="1:2" x14ac:dyDescent="0.25">
      <c r="A5846" s="1">
        <v>44495</v>
      </c>
      <c r="B5846">
        <v>3.98</v>
      </c>
    </row>
    <row r="5847" spans="1:2" x14ac:dyDescent="0.25">
      <c r="A5847" s="1">
        <v>44496</v>
      </c>
      <c r="B5847">
        <v>3.97</v>
      </c>
    </row>
    <row r="5848" spans="1:2" x14ac:dyDescent="0.25">
      <c r="A5848" s="1">
        <v>44497</v>
      </c>
      <c r="B5848">
        <v>3.98</v>
      </c>
    </row>
    <row r="5849" spans="1:2" x14ac:dyDescent="0.25">
      <c r="A5849" s="1">
        <v>44498</v>
      </c>
      <c r="B5849">
        <v>3.98</v>
      </c>
    </row>
    <row r="5850" spans="1:2" x14ac:dyDescent="0.25">
      <c r="A5850" s="1">
        <v>44501</v>
      </c>
      <c r="B5850">
        <v>3.98</v>
      </c>
    </row>
    <row r="5851" spans="1:2" x14ac:dyDescent="0.25">
      <c r="A5851" s="1">
        <v>44502</v>
      </c>
      <c r="B5851">
        <v>4</v>
      </c>
    </row>
    <row r="5852" spans="1:2" x14ac:dyDescent="0.25">
      <c r="A5852" s="1">
        <v>44503</v>
      </c>
      <c r="B5852">
        <v>4.01</v>
      </c>
    </row>
    <row r="5853" spans="1:2" x14ac:dyDescent="0.25">
      <c r="A5853" s="1">
        <v>44504</v>
      </c>
      <c r="B5853">
        <v>3.97</v>
      </c>
    </row>
    <row r="5854" spans="1:2" x14ac:dyDescent="0.25">
      <c r="A5854" s="1">
        <v>44505</v>
      </c>
      <c r="B5854">
        <v>3.92</v>
      </c>
    </row>
    <row r="5855" spans="1:2" x14ac:dyDescent="0.25">
      <c r="A5855" s="1">
        <v>44508</v>
      </c>
      <c r="B5855">
        <v>3.91</v>
      </c>
    </row>
    <row r="5856" spans="1:2" x14ac:dyDescent="0.25">
      <c r="A5856" s="1">
        <v>44509</v>
      </c>
      <c r="B5856">
        <v>3.93</v>
      </c>
    </row>
    <row r="5857" spans="1:2" x14ac:dyDescent="0.25">
      <c r="A5857" s="1">
        <v>44510</v>
      </c>
      <c r="B5857">
        <v>3.96</v>
      </c>
    </row>
    <row r="5858" spans="1:2" x14ac:dyDescent="0.25">
      <c r="A5858" s="1">
        <v>44512</v>
      </c>
      <c r="B5858">
        <v>3.97</v>
      </c>
    </row>
    <row r="5859" spans="1:2" x14ac:dyDescent="0.25">
      <c r="A5859" s="1">
        <v>44515</v>
      </c>
      <c r="B5859">
        <v>3.99</v>
      </c>
    </row>
    <row r="5860" spans="1:2" x14ac:dyDescent="0.25">
      <c r="A5860" s="1">
        <v>44516</v>
      </c>
      <c r="B5860">
        <v>4</v>
      </c>
    </row>
    <row r="5861" spans="1:2" x14ac:dyDescent="0.25">
      <c r="A5861" s="1">
        <v>44517</v>
      </c>
      <c r="B5861">
        <v>4.01</v>
      </c>
    </row>
    <row r="5862" spans="1:2" x14ac:dyDescent="0.25">
      <c r="A5862" s="1">
        <v>44518</v>
      </c>
      <c r="B5862">
        <v>4.01</v>
      </c>
    </row>
    <row r="5863" spans="1:2" x14ac:dyDescent="0.25">
      <c r="A5863" s="1">
        <v>44519</v>
      </c>
      <c r="B5863">
        <v>4.01</v>
      </c>
    </row>
    <row r="5864" spans="1:2" x14ac:dyDescent="0.25">
      <c r="A5864" s="1">
        <v>44522</v>
      </c>
      <c r="B5864">
        <v>4.01</v>
      </c>
    </row>
    <row r="5865" spans="1:2" x14ac:dyDescent="0.25">
      <c r="A5865" s="1">
        <v>44523</v>
      </c>
      <c r="B5865">
        <v>4.07</v>
      </c>
    </row>
    <row r="5866" spans="1:2" x14ac:dyDescent="0.25">
      <c r="A5866" s="1">
        <v>44524</v>
      </c>
      <c r="B5866">
        <v>4.0599999999999996</v>
      </c>
    </row>
    <row r="5867" spans="1:2" x14ac:dyDescent="0.25">
      <c r="A5867" s="1">
        <v>44526</v>
      </c>
      <c r="B5867">
        <v>4.09</v>
      </c>
    </row>
    <row r="5868" spans="1:2" x14ac:dyDescent="0.25">
      <c r="A5868" s="1">
        <v>44529</v>
      </c>
      <c r="B5868">
        <v>4.05</v>
      </c>
    </row>
    <row r="5869" spans="1:2" x14ac:dyDescent="0.25">
      <c r="A5869" s="1">
        <v>44530</v>
      </c>
      <c r="B5869">
        <v>4.0599999999999996</v>
      </c>
    </row>
    <row r="5870" spans="1:2" x14ac:dyDescent="0.25">
      <c r="A5870" s="1">
        <v>44531</v>
      </c>
      <c r="B5870">
        <v>4.03</v>
      </c>
    </row>
    <row r="5871" spans="1:2" x14ac:dyDescent="0.25">
      <c r="A5871" s="1">
        <v>44532</v>
      </c>
      <c r="B5871">
        <v>4.0199999999999996</v>
      </c>
    </row>
    <row r="5872" spans="1:2" x14ac:dyDescent="0.25">
      <c r="A5872" s="1">
        <v>44533</v>
      </c>
      <c r="B5872">
        <v>3.99</v>
      </c>
    </row>
    <row r="5873" spans="1:2" x14ac:dyDescent="0.25">
      <c r="A5873" s="1">
        <v>44536</v>
      </c>
      <c r="B5873">
        <v>3.95</v>
      </c>
    </row>
    <row r="5874" spans="1:2" x14ac:dyDescent="0.25">
      <c r="A5874" s="1">
        <v>44537</v>
      </c>
      <c r="B5874">
        <v>3.9</v>
      </c>
    </row>
    <row r="5875" spans="1:2" x14ac:dyDescent="0.25">
      <c r="A5875" s="1">
        <v>44538</v>
      </c>
      <c r="B5875">
        <v>3.93</v>
      </c>
    </row>
    <row r="5876" spans="1:2" x14ac:dyDescent="0.25">
      <c r="A5876" s="1">
        <v>44539</v>
      </c>
      <c r="B5876">
        <v>3.94</v>
      </c>
    </row>
    <row r="5877" spans="1:2" x14ac:dyDescent="0.25">
      <c r="A5877" s="1">
        <v>44540</v>
      </c>
      <c r="B5877">
        <v>3.94</v>
      </c>
    </row>
    <row r="5878" spans="1:2" x14ac:dyDescent="0.25">
      <c r="A5878" s="1">
        <v>44543</v>
      </c>
      <c r="B5878">
        <v>3.91</v>
      </c>
    </row>
    <row r="5879" spans="1:2" x14ac:dyDescent="0.25">
      <c r="A5879" s="1">
        <v>44544</v>
      </c>
      <c r="B5879">
        <v>3.95</v>
      </c>
    </row>
    <row r="5880" spans="1:2" x14ac:dyDescent="0.25">
      <c r="A5880" s="1">
        <v>44545</v>
      </c>
      <c r="B5880">
        <v>3.94</v>
      </c>
    </row>
    <row r="5881" spans="1:2" x14ac:dyDescent="0.25">
      <c r="A5881" s="1">
        <v>44546</v>
      </c>
      <c r="B5881">
        <v>3.92</v>
      </c>
    </row>
    <row r="5882" spans="1:2" x14ac:dyDescent="0.25">
      <c r="A5882" s="1">
        <v>44547</v>
      </c>
      <c r="B5882">
        <v>3.92</v>
      </c>
    </row>
    <row r="5883" spans="1:2" x14ac:dyDescent="0.25">
      <c r="A5883" s="1">
        <v>44550</v>
      </c>
      <c r="B5883">
        <v>3.92</v>
      </c>
    </row>
    <row r="5884" spans="1:2" x14ac:dyDescent="0.25">
      <c r="A5884" s="1">
        <v>44551</v>
      </c>
      <c r="B5884">
        <v>3.89</v>
      </c>
    </row>
    <row r="5885" spans="1:2" x14ac:dyDescent="0.25">
      <c r="A5885" s="1">
        <v>44552</v>
      </c>
      <c r="B5885">
        <v>3.87</v>
      </c>
    </row>
    <row r="5886" spans="1:2" x14ac:dyDescent="0.25">
      <c r="A5886" s="1">
        <v>44553</v>
      </c>
      <c r="B5886">
        <v>3.85</v>
      </c>
    </row>
    <row r="5887" spans="1:2" x14ac:dyDescent="0.25">
      <c r="A5887" s="1">
        <v>44557</v>
      </c>
      <c r="B5887">
        <v>3.79</v>
      </c>
    </row>
    <row r="5888" spans="1:2" x14ac:dyDescent="0.25">
      <c r="A5888" s="1">
        <v>44558</v>
      </c>
      <c r="B5888">
        <v>3.8</v>
      </c>
    </row>
    <row r="5889" spans="1:2" x14ac:dyDescent="0.25">
      <c r="A5889" s="1">
        <v>44559</v>
      </c>
      <c r="B5889">
        <v>3.83</v>
      </c>
    </row>
    <row r="5890" spans="1:2" x14ac:dyDescent="0.25">
      <c r="A5890" s="1">
        <v>44560</v>
      </c>
      <c r="B5890">
        <v>3.82</v>
      </c>
    </row>
    <row r="5891" spans="1:2" x14ac:dyDescent="0.25">
      <c r="A5891" s="1">
        <v>44561</v>
      </c>
      <c r="B5891">
        <v>3.83</v>
      </c>
    </row>
    <row r="5892" spans="1:2" x14ac:dyDescent="0.25">
      <c r="A5892" s="1">
        <v>44564</v>
      </c>
      <c r="B5892">
        <v>3.85</v>
      </c>
    </row>
    <row r="5893" spans="1:2" x14ac:dyDescent="0.25">
      <c r="A5893" s="1">
        <v>44565</v>
      </c>
      <c r="B5893">
        <v>3.87</v>
      </c>
    </row>
    <row r="5894" spans="1:2" x14ac:dyDescent="0.25">
      <c r="A5894" s="1">
        <v>44566</v>
      </c>
      <c r="B5894">
        <v>3.9</v>
      </c>
    </row>
    <row r="5895" spans="1:2" x14ac:dyDescent="0.25">
      <c r="A5895" s="1">
        <v>44567</v>
      </c>
      <c r="B5895">
        <v>3.93</v>
      </c>
    </row>
    <row r="5896" spans="1:2" x14ac:dyDescent="0.25">
      <c r="A5896" s="1">
        <v>44568</v>
      </c>
      <c r="B5896">
        <v>3.96</v>
      </c>
    </row>
    <row r="5897" spans="1:2" x14ac:dyDescent="0.25">
      <c r="A5897" s="1">
        <v>44571</v>
      </c>
      <c r="B5897">
        <v>3.95</v>
      </c>
    </row>
    <row r="5898" spans="1:2" x14ac:dyDescent="0.25">
      <c r="A5898" s="1">
        <v>44572</v>
      </c>
      <c r="B5898">
        <v>3.91</v>
      </c>
    </row>
    <row r="5899" spans="1:2" x14ac:dyDescent="0.25">
      <c r="A5899" s="1">
        <v>44573</v>
      </c>
      <c r="B5899">
        <v>3.88</v>
      </c>
    </row>
    <row r="5900" spans="1:2" x14ac:dyDescent="0.25">
      <c r="A5900" s="1">
        <v>44574</v>
      </c>
      <c r="B5900">
        <v>3.88</v>
      </c>
    </row>
    <row r="5901" spans="1:2" x14ac:dyDescent="0.25">
      <c r="A5901" s="1">
        <v>44575</v>
      </c>
      <c r="B5901">
        <v>3.93</v>
      </c>
    </row>
    <row r="5902" spans="1:2" x14ac:dyDescent="0.25">
      <c r="A5902" s="1">
        <v>44579</v>
      </c>
      <c r="B5902">
        <v>3.96</v>
      </c>
    </row>
    <row r="5903" spans="1:2" x14ac:dyDescent="0.25">
      <c r="A5903" s="1">
        <v>44580</v>
      </c>
      <c r="B5903">
        <v>3.94</v>
      </c>
    </row>
    <row r="5904" spans="1:2" x14ac:dyDescent="0.25">
      <c r="A5904" s="1">
        <v>44581</v>
      </c>
      <c r="B5904">
        <v>3.95</v>
      </c>
    </row>
    <row r="5905" spans="1:2" x14ac:dyDescent="0.25">
      <c r="A5905" s="1">
        <v>44582</v>
      </c>
      <c r="B5905">
        <v>3.97</v>
      </c>
    </row>
    <row r="5906" spans="1:2" x14ac:dyDescent="0.25">
      <c r="A5906" s="1">
        <v>44585</v>
      </c>
      <c r="B5906">
        <v>3.99</v>
      </c>
    </row>
    <row r="5907" spans="1:2" x14ac:dyDescent="0.25">
      <c r="A5907" s="1">
        <v>44586</v>
      </c>
      <c r="B5907">
        <v>4</v>
      </c>
    </row>
    <row r="5908" spans="1:2" x14ac:dyDescent="0.25">
      <c r="A5908" s="1">
        <v>44587</v>
      </c>
      <c r="B5908">
        <v>4.01</v>
      </c>
    </row>
    <row r="5909" spans="1:2" x14ac:dyDescent="0.25">
      <c r="A5909" s="1">
        <v>44588</v>
      </c>
      <c r="B5909">
        <v>4.03</v>
      </c>
    </row>
    <row r="5910" spans="1:2" x14ac:dyDescent="0.25">
      <c r="A5910" s="1">
        <v>44589</v>
      </c>
      <c r="B5910">
        <v>4.0599999999999996</v>
      </c>
    </row>
    <row r="5911" spans="1:2" x14ac:dyDescent="0.25">
      <c r="A5911" s="1">
        <v>44592</v>
      </c>
      <c r="B5911">
        <v>4.05</v>
      </c>
    </row>
    <row r="5912" spans="1:2" x14ac:dyDescent="0.25">
      <c r="A5912" s="1">
        <v>44593</v>
      </c>
      <c r="B5912">
        <v>4.0199999999999996</v>
      </c>
    </row>
    <row r="5913" spans="1:2" x14ac:dyDescent="0.25">
      <c r="A5913" s="1">
        <v>44594</v>
      </c>
      <c r="B5913">
        <v>3.99</v>
      </c>
    </row>
    <row r="5914" spans="1:2" x14ac:dyDescent="0.25">
      <c r="A5914" s="1">
        <v>44595</v>
      </c>
      <c r="B5914">
        <v>4.05</v>
      </c>
    </row>
    <row r="5915" spans="1:2" x14ac:dyDescent="0.25">
      <c r="A5915" s="1">
        <v>44596</v>
      </c>
      <c r="B5915">
        <v>4.0999999999999996</v>
      </c>
    </row>
    <row r="5916" spans="1:2" x14ac:dyDescent="0.25">
      <c r="A5916" s="1">
        <v>44599</v>
      </c>
      <c r="B5916">
        <v>4.09</v>
      </c>
    </row>
    <row r="5917" spans="1:2" x14ac:dyDescent="0.25">
      <c r="A5917" s="1">
        <v>44600</v>
      </c>
      <c r="B5917">
        <v>4.09</v>
      </c>
    </row>
    <row r="5918" spans="1:2" x14ac:dyDescent="0.25">
      <c r="A5918" s="1">
        <v>44601</v>
      </c>
      <c r="B5918">
        <v>4.05</v>
      </c>
    </row>
    <row r="5919" spans="1:2" x14ac:dyDescent="0.25">
      <c r="A5919" s="1">
        <v>44602</v>
      </c>
      <c r="B5919">
        <v>4.08</v>
      </c>
    </row>
    <row r="5920" spans="1:2" x14ac:dyDescent="0.25">
      <c r="A5920" s="1">
        <v>44603</v>
      </c>
      <c r="B5920">
        <v>4.12</v>
      </c>
    </row>
    <row r="5921" spans="1:2" x14ac:dyDescent="0.25">
      <c r="A5921" s="1">
        <v>44606</v>
      </c>
      <c r="B5921">
        <v>4.1399999999999997</v>
      </c>
    </row>
    <row r="5922" spans="1:2" x14ac:dyDescent="0.25">
      <c r="A5922" s="1">
        <v>44607</v>
      </c>
      <c r="B5922">
        <v>4.1399999999999997</v>
      </c>
    </row>
    <row r="5923" spans="1:2" x14ac:dyDescent="0.25">
      <c r="A5923" s="1">
        <v>44608</v>
      </c>
      <c r="B5923">
        <v>4.1399999999999997</v>
      </c>
    </row>
    <row r="5924" spans="1:2" x14ac:dyDescent="0.25">
      <c r="A5924" s="1">
        <v>44609</v>
      </c>
      <c r="B5924">
        <v>4.13</v>
      </c>
    </row>
    <row r="5925" spans="1:2" x14ac:dyDescent="0.25">
      <c r="A5925" s="1">
        <v>44610</v>
      </c>
      <c r="B5925">
        <v>4.13</v>
      </c>
    </row>
    <row r="5926" spans="1:2" x14ac:dyDescent="0.25">
      <c r="A5926" s="1">
        <v>44614</v>
      </c>
      <c r="B5926">
        <v>4.0999999999999996</v>
      </c>
    </row>
    <row r="5927" spans="1:2" x14ac:dyDescent="0.25">
      <c r="A5927" s="1">
        <v>44615</v>
      </c>
      <c r="B5927">
        <v>4.12</v>
      </c>
    </row>
    <row r="5928" spans="1:2" x14ac:dyDescent="0.25">
      <c r="A5928" s="1">
        <v>44616</v>
      </c>
      <c r="B5928">
        <v>4.1399999999999997</v>
      </c>
    </row>
    <row r="5929" spans="1:2" x14ac:dyDescent="0.25">
      <c r="A5929" s="1">
        <v>44617</v>
      </c>
      <c r="B5929">
        <v>4.07</v>
      </c>
    </row>
    <row r="5930" spans="1:2" x14ac:dyDescent="0.25">
      <c r="A5930" s="1">
        <v>44620</v>
      </c>
      <c r="B5930">
        <v>4.03</v>
      </c>
    </row>
    <row r="5931" spans="1:2" x14ac:dyDescent="0.25">
      <c r="A5931" s="1">
        <v>44621</v>
      </c>
      <c r="B5931">
        <v>4.05</v>
      </c>
    </row>
    <row r="5932" spans="1:2" x14ac:dyDescent="0.25">
      <c r="A5932" s="1">
        <v>44622</v>
      </c>
      <c r="B5932">
        <v>4.0599999999999996</v>
      </c>
    </row>
    <row r="5933" spans="1:2" x14ac:dyDescent="0.25">
      <c r="A5933" s="1">
        <v>44623</v>
      </c>
      <c r="B5933">
        <v>4.04</v>
      </c>
    </row>
    <row r="5934" spans="1:2" x14ac:dyDescent="0.25">
      <c r="A5934" s="1">
        <v>44624</v>
      </c>
      <c r="B5934">
        <v>4.04</v>
      </c>
    </row>
    <row r="5935" spans="1:2" x14ac:dyDescent="0.25">
      <c r="A5935" s="1">
        <v>44627</v>
      </c>
      <c r="B5935">
        <v>4.07</v>
      </c>
    </row>
    <row r="5936" spans="1:2" x14ac:dyDescent="0.25">
      <c r="A5936" s="1">
        <v>44628</v>
      </c>
      <c r="B5936">
        <v>4.1100000000000003</v>
      </c>
    </row>
    <row r="5937" spans="1:2" x14ac:dyDescent="0.25">
      <c r="A5937" s="1">
        <v>44629</v>
      </c>
      <c r="B5937">
        <v>4.12</v>
      </c>
    </row>
    <row r="5938" spans="1:2" x14ac:dyDescent="0.25">
      <c r="A5938" s="1">
        <v>44630</v>
      </c>
      <c r="B5938">
        <v>4.1399999999999997</v>
      </c>
    </row>
    <row r="5939" spans="1:2" x14ac:dyDescent="0.25">
      <c r="A5939" s="1">
        <v>44631</v>
      </c>
      <c r="B5939">
        <v>4.1500000000000004</v>
      </c>
    </row>
    <row r="5940" spans="1:2" x14ac:dyDescent="0.25">
      <c r="A5940" s="1">
        <v>44634</v>
      </c>
      <c r="B5940">
        <v>4.1399999999999997</v>
      </c>
    </row>
    <row r="5941" spans="1:2" x14ac:dyDescent="0.25">
      <c r="A5941" s="1">
        <v>44635</v>
      </c>
      <c r="B5941">
        <v>4.16</v>
      </c>
    </row>
    <row r="5942" spans="1:2" x14ac:dyDescent="0.25">
      <c r="A5942" s="1">
        <v>44636</v>
      </c>
      <c r="B5942">
        <v>4.1100000000000003</v>
      </c>
    </row>
    <row r="5943" spans="1:2" x14ac:dyDescent="0.25">
      <c r="A5943" s="1">
        <v>44637</v>
      </c>
      <c r="B5943">
        <v>4.07</v>
      </c>
    </row>
    <row r="5944" spans="1:2" x14ac:dyDescent="0.25">
      <c r="A5944" s="1">
        <v>44638</v>
      </c>
      <c r="B5944">
        <v>4.05</v>
      </c>
    </row>
    <row r="5945" spans="1:2" x14ac:dyDescent="0.25">
      <c r="A5945" s="1">
        <v>44641</v>
      </c>
      <c r="B5945">
        <v>4.05</v>
      </c>
    </row>
    <row r="5946" spans="1:2" x14ac:dyDescent="0.25">
      <c r="A5946" s="1">
        <v>44642</v>
      </c>
      <c r="B5946">
        <v>4.07</v>
      </c>
    </row>
    <row r="5947" spans="1:2" x14ac:dyDescent="0.25">
      <c r="A5947" s="1">
        <v>44643</v>
      </c>
      <c r="B5947">
        <v>4.0599999999999996</v>
      </c>
    </row>
    <row r="5948" spans="1:2" x14ac:dyDescent="0.25">
      <c r="A5948" s="1">
        <v>44644</v>
      </c>
      <c r="B5948">
        <v>4.05</v>
      </c>
    </row>
    <row r="5949" spans="1:2" x14ac:dyDescent="0.25">
      <c r="A5949" s="1">
        <v>44645</v>
      </c>
      <c r="B5949">
        <v>4.0599999999999996</v>
      </c>
    </row>
    <row r="5950" spans="1:2" x14ac:dyDescent="0.25">
      <c r="A5950" s="1">
        <v>44648</v>
      </c>
      <c r="B5950">
        <v>4.03</v>
      </c>
    </row>
    <row r="5951" spans="1:2" x14ac:dyDescent="0.25">
      <c r="A5951" s="1">
        <v>44649</v>
      </c>
      <c r="B5951">
        <v>3.96</v>
      </c>
    </row>
    <row r="5952" spans="1:2" x14ac:dyDescent="0.25">
      <c r="A5952" s="1">
        <v>44650</v>
      </c>
      <c r="B5952">
        <v>3.93</v>
      </c>
    </row>
    <row r="5953" spans="1:2" x14ac:dyDescent="0.25">
      <c r="A5953" s="1">
        <v>44651</v>
      </c>
      <c r="B5953">
        <v>3.94</v>
      </c>
    </row>
    <row r="5954" spans="1:2" x14ac:dyDescent="0.25">
      <c r="A5954" s="1">
        <v>44652</v>
      </c>
      <c r="B5954">
        <v>3.95</v>
      </c>
    </row>
    <row r="5955" spans="1:2" x14ac:dyDescent="0.25">
      <c r="A5955" s="1">
        <v>44655</v>
      </c>
      <c r="B5955">
        <v>3.93</v>
      </c>
    </row>
    <row r="5956" spans="1:2" x14ac:dyDescent="0.25">
      <c r="A5956" s="1">
        <v>44656</v>
      </c>
      <c r="B5956">
        <v>3.97</v>
      </c>
    </row>
    <row r="5957" spans="1:2" x14ac:dyDescent="0.25">
      <c r="A5957" s="1">
        <v>44657</v>
      </c>
      <c r="B5957">
        <v>4.03</v>
      </c>
    </row>
    <row r="5958" spans="1:2" x14ac:dyDescent="0.25">
      <c r="A5958" s="1">
        <v>44658</v>
      </c>
      <c r="B5958">
        <v>4.05</v>
      </c>
    </row>
    <row r="5959" spans="1:2" x14ac:dyDescent="0.25">
      <c r="A5959" s="1">
        <v>44659</v>
      </c>
      <c r="B5959">
        <v>4.07</v>
      </c>
    </row>
    <row r="5960" spans="1:2" x14ac:dyDescent="0.25">
      <c r="A5960" s="1">
        <v>44662</v>
      </c>
      <c r="B5960">
        <v>4.1100000000000003</v>
      </c>
    </row>
    <row r="5961" spans="1:2" x14ac:dyDescent="0.25">
      <c r="A5961" s="1">
        <v>44663</v>
      </c>
      <c r="B5961">
        <v>4.12</v>
      </c>
    </row>
    <row r="5962" spans="1:2" x14ac:dyDescent="0.25">
      <c r="A5962" s="1">
        <v>44664</v>
      </c>
      <c r="B5962">
        <v>4.1100000000000003</v>
      </c>
    </row>
    <row r="5963" spans="1:2" x14ac:dyDescent="0.25">
      <c r="A5963" s="1">
        <v>44665</v>
      </c>
      <c r="B5963">
        <v>4.13</v>
      </c>
    </row>
    <row r="5964" spans="1:2" x14ac:dyDescent="0.25">
      <c r="A5964" s="1">
        <v>44669</v>
      </c>
      <c r="B5964">
        <v>4.1399999999999997</v>
      </c>
    </row>
    <row r="5965" spans="1:2" x14ac:dyDescent="0.25">
      <c r="A5965" s="1">
        <v>44670</v>
      </c>
      <c r="B5965">
        <v>4.1399999999999997</v>
      </c>
    </row>
    <row r="5966" spans="1:2" x14ac:dyDescent="0.25">
      <c r="A5966" s="1">
        <v>44671</v>
      </c>
      <c r="B5966">
        <v>4.1100000000000003</v>
      </c>
    </row>
    <row r="5967" spans="1:2" x14ac:dyDescent="0.25">
      <c r="A5967" s="1">
        <v>44672</v>
      </c>
      <c r="B5967">
        <v>4.12</v>
      </c>
    </row>
    <row r="5968" spans="1:2" x14ac:dyDescent="0.25">
      <c r="A5968" s="1">
        <v>44673</v>
      </c>
      <c r="B5968">
        <v>4.12</v>
      </c>
    </row>
    <row r="5969" spans="1:2" x14ac:dyDescent="0.25">
      <c r="A5969" s="1">
        <v>44676</v>
      </c>
      <c r="B5969">
        <v>4.12</v>
      </c>
    </row>
    <row r="5970" spans="1:2" x14ac:dyDescent="0.25">
      <c r="A5970" s="1">
        <v>44677</v>
      </c>
      <c r="B5970">
        <v>4.12</v>
      </c>
    </row>
    <row r="5971" spans="1:2" x14ac:dyDescent="0.25">
      <c r="A5971" s="1">
        <v>44678</v>
      </c>
      <c r="B5971">
        <v>4.13</v>
      </c>
    </row>
    <row r="5972" spans="1:2" x14ac:dyDescent="0.25">
      <c r="A5972" s="1">
        <v>44679</v>
      </c>
      <c r="B5972">
        <v>4.13</v>
      </c>
    </row>
    <row r="5973" spans="1:2" x14ac:dyDescent="0.25">
      <c r="A5973" s="1">
        <v>44680</v>
      </c>
      <c r="B5973">
        <v>4.16</v>
      </c>
    </row>
    <row r="5974" spans="1:2" x14ac:dyDescent="0.25">
      <c r="A5974" s="1">
        <v>44683</v>
      </c>
      <c r="B5974">
        <v>4.2</v>
      </c>
    </row>
    <row r="5975" spans="1:2" x14ac:dyDescent="0.25">
      <c r="A5975" s="1">
        <v>44684</v>
      </c>
      <c r="B5975">
        <v>4.18</v>
      </c>
    </row>
    <row r="5976" spans="1:2" x14ac:dyDescent="0.25">
      <c r="A5976" s="1">
        <v>44685</v>
      </c>
      <c r="B5976">
        <v>4.18</v>
      </c>
    </row>
    <row r="5977" spans="1:2" x14ac:dyDescent="0.25">
      <c r="A5977" s="1">
        <v>44686</v>
      </c>
      <c r="B5977">
        <v>4.21</v>
      </c>
    </row>
    <row r="5978" spans="1:2" x14ac:dyDescent="0.25">
      <c r="A5978" s="1">
        <v>44687</v>
      </c>
      <c r="B5978">
        <v>4.24</v>
      </c>
    </row>
    <row r="5979" spans="1:2" x14ac:dyDescent="0.25">
      <c r="A5979" s="1">
        <v>44690</v>
      </c>
      <c r="B5979">
        <v>4.26</v>
      </c>
    </row>
    <row r="5980" spans="1:2" x14ac:dyDescent="0.25">
      <c r="A5980" s="1">
        <v>44691</v>
      </c>
      <c r="B5980">
        <v>4.25</v>
      </c>
    </row>
    <row r="5981" spans="1:2" x14ac:dyDescent="0.25">
      <c r="A5981" s="1">
        <v>44692</v>
      </c>
      <c r="B5981">
        <v>4.24</v>
      </c>
    </row>
    <row r="5982" spans="1:2" x14ac:dyDescent="0.25">
      <c r="A5982" s="1">
        <v>44693</v>
      </c>
      <c r="B5982">
        <v>4.25</v>
      </c>
    </row>
    <row r="5983" spans="1:2" x14ac:dyDescent="0.25">
      <c r="A5983" s="1">
        <v>44694</v>
      </c>
      <c r="B5983">
        <v>4.26</v>
      </c>
    </row>
    <row r="5984" spans="1:2" x14ac:dyDescent="0.25">
      <c r="A5984" s="1">
        <v>44697</v>
      </c>
      <c r="B5984">
        <v>4.2699999999999996</v>
      </c>
    </row>
    <row r="5985" spans="1:2" x14ac:dyDescent="0.25">
      <c r="A5985" s="1">
        <v>44698</v>
      </c>
      <c r="B5985">
        <v>4.28</v>
      </c>
    </row>
    <row r="5986" spans="1:2" x14ac:dyDescent="0.25">
      <c r="A5986" s="1">
        <v>44699</v>
      </c>
      <c r="B5986">
        <v>4.28</v>
      </c>
    </row>
    <row r="5987" spans="1:2" x14ac:dyDescent="0.25">
      <c r="A5987" s="1">
        <v>44700</v>
      </c>
      <c r="B5987">
        <v>4.29</v>
      </c>
    </row>
    <row r="5988" spans="1:2" x14ac:dyDescent="0.25">
      <c r="A5988" s="1">
        <v>44701</v>
      </c>
      <c r="B5988">
        <v>4.28</v>
      </c>
    </row>
    <row r="5989" spans="1:2" x14ac:dyDescent="0.25">
      <c r="A5989" s="1">
        <v>44704</v>
      </c>
      <c r="B5989">
        <v>4.28</v>
      </c>
    </row>
    <row r="5990" spans="1:2" x14ac:dyDescent="0.25">
      <c r="A5990" s="1">
        <v>44705</v>
      </c>
      <c r="B5990">
        <v>4.26</v>
      </c>
    </row>
    <row r="5991" spans="1:2" x14ac:dyDescent="0.25">
      <c r="A5991" s="1">
        <v>44706</v>
      </c>
      <c r="B5991">
        <v>4.2300000000000004</v>
      </c>
    </row>
    <row r="5992" spans="1:2" x14ac:dyDescent="0.25">
      <c r="A5992" s="1">
        <v>44707</v>
      </c>
      <c r="B5992">
        <v>4.17</v>
      </c>
    </row>
    <row r="5993" spans="1:2" x14ac:dyDescent="0.25">
      <c r="A5993" s="1">
        <v>44708</v>
      </c>
      <c r="B5993">
        <v>4.1399999999999997</v>
      </c>
    </row>
    <row r="5994" spans="1:2" x14ac:dyDescent="0.25">
      <c r="A5994" s="1">
        <v>44712</v>
      </c>
      <c r="B5994">
        <v>4.16</v>
      </c>
    </row>
    <row r="5995" spans="1:2" x14ac:dyDescent="0.25">
      <c r="A5995" s="1">
        <v>44713</v>
      </c>
      <c r="B5995">
        <v>4.18</v>
      </c>
    </row>
    <row r="5996" spans="1:2" x14ac:dyDescent="0.25">
      <c r="A5996" s="1">
        <v>44714</v>
      </c>
      <c r="B5996">
        <v>4.1900000000000004</v>
      </c>
    </row>
    <row r="5997" spans="1:2" x14ac:dyDescent="0.25">
      <c r="A5997" s="1">
        <v>44715</v>
      </c>
      <c r="B5997">
        <v>4.21</v>
      </c>
    </row>
    <row r="5998" spans="1:2" x14ac:dyDescent="0.25">
      <c r="A5998" s="1">
        <v>44718</v>
      </c>
      <c r="B5998">
        <v>4.21</v>
      </c>
    </row>
    <row r="5999" spans="1:2" x14ac:dyDescent="0.25">
      <c r="A5999" s="1">
        <v>44719</v>
      </c>
      <c r="B5999">
        <v>4.22</v>
      </c>
    </row>
    <row r="6000" spans="1:2" x14ac:dyDescent="0.25">
      <c r="A6000" s="1">
        <v>44720</v>
      </c>
      <c r="B6000">
        <v>4.22</v>
      </c>
    </row>
    <row r="6001" spans="1:2" x14ac:dyDescent="0.25">
      <c r="A6001" s="1">
        <v>44721</v>
      </c>
      <c r="B6001">
        <v>4.24</v>
      </c>
    </row>
    <row r="6002" spans="1:2" x14ac:dyDescent="0.25">
      <c r="A6002" s="1">
        <v>44722</v>
      </c>
      <c r="B6002">
        <v>4.24</v>
      </c>
    </row>
    <row r="6003" spans="1:2" x14ac:dyDescent="0.25">
      <c r="A6003" s="1">
        <v>44725</v>
      </c>
      <c r="B6003">
        <v>4.2699999999999996</v>
      </c>
    </row>
    <row r="6004" spans="1:2" x14ac:dyDescent="0.25">
      <c r="A6004" s="1">
        <v>44726</v>
      </c>
      <c r="B6004">
        <v>4.28</v>
      </c>
    </row>
    <row r="6005" spans="1:2" x14ac:dyDescent="0.25">
      <c r="A6005" s="1">
        <v>44727</v>
      </c>
      <c r="B6005">
        <v>4.26</v>
      </c>
    </row>
    <row r="6006" spans="1:2" x14ac:dyDescent="0.25">
      <c r="A6006" s="1">
        <v>44728</v>
      </c>
      <c r="B6006">
        <v>4.28</v>
      </c>
    </row>
    <row r="6007" spans="1:2" x14ac:dyDescent="0.25">
      <c r="A6007" s="1">
        <v>44729</v>
      </c>
      <c r="B6007">
        <v>4.26</v>
      </c>
    </row>
    <row r="6008" spans="1:2" x14ac:dyDescent="0.25">
      <c r="A6008" s="1">
        <v>44733</v>
      </c>
      <c r="B6008">
        <v>4.26</v>
      </c>
    </row>
    <row r="6009" spans="1:2" x14ac:dyDescent="0.25">
      <c r="A6009" s="1">
        <v>44734</v>
      </c>
      <c r="B6009">
        <v>4.26</v>
      </c>
    </row>
    <row r="6010" spans="1:2" x14ac:dyDescent="0.25">
      <c r="A6010" s="1">
        <v>44735</v>
      </c>
      <c r="B6010">
        <v>4.26</v>
      </c>
    </row>
    <row r="6011" spans="1:2" x14ac:dyDescent="0.25">
      <c r="A6011" s="1">
        <v>44736</v>
      </c>
      <c r="B6011">
        <v>4.25</v>
      </c>
    </row>
    <row r="6012" spans="1:2" x14ac:dyDescent="0.25">
      <c r="A6012" s="1">
        <v>44739</v>
      </c>
      <c r="B6012">
        <v>4.24</v>
      </c>
    </row>
    <row r="6013" spans="1:2" x14ac:dyDescent="0.25">
      <c r="A6013" s="1">
        <v>44740</v>
      </c>
      <c r="B6013">
        <v>4.26</v>
      </c>
    </row>
    <row r="6014" spans="1:2" x14ac:dyDescent="0.25">
      <c r="A6014" s="1">
        <v>44741</v>
      </c>
      <c r="B6014">
        <v>4.28</v>
      </c>
    </row>
    <row r="6015" spans="1:2" x14ac:dyDescent="0.25">
      <c r="A6015" s="1">
        <v>44742</v>
      </c>
      <c r="B6015">
        <v>4.28</v>
      </c>
    </row>
    <row r="6016" spans="1:2" x14ac:dyDescent="0.25">
      <c r="A6016" s="1">
        <v>44743</v>
      </c>
      <c r="B6016">
        <v>4.28</v>
      </c>
    </row>
    <row r="6017" spans="1:2" x14ac:dyDescent="0.25">
      <c r="A6017" s="1">
        <v>44747</v>
      </c>
      <c r="B6017">
        <v>4.25</v>
      </c>
    </row>
    <row r="6018" spans="1:2" x14ac:dyDescent="0.25">
      <c r="A6018" s="1">
        <v>44748</v>
      </c>
      <c r="B6018">
        <v>4.2300000000000004</v>
      </c>
    </row>
    <row r="6019" spans="1:2" x14ac:dyDescent="0.25">
      <c r="A6019" s="1">
        <v>44749</v>
      </c>
      <c r="B6019">
        <v>4.22</v>
      </c>
    </row>
    <row r="6020" spans="1:2" x14ac:dyDescent="0.25">
      <c r="A6020" s="1">
        <v>44750</v>
      </c>
      <c r="B6020">
        <v>4.22</v>
      </c>
    </row>
    <row r="6021" spans="1:2" x14ac:dyDescent="0.25">
      <c r="A6021" s="1">
        <v>44753</v>
      </c>
      <c r="B6021">
        <v>4.2</v>
      </c>
    </row>
    <row r="6022" spans="1:2" x14ac:dyDescent="0.25">
      <c r="A6022" s="1">
        <v>44754</v>
      </c>
      <c r="B6022">
        <v>4.1900000000000004</v>
      </c>
    </row>
    <row r="6023" spans="1:2" x14ac:dyDescent="0.25">
      <c r="A6023" s="1">
        <v>44755</v>
      </c>
      <c r="B6023">
        <v>4.17</v>
      </c>
    </row>
    <row r="6024" spans="1:2" x14ac:dyDescent="0.25">
      <c r="A6024" s="1">
        <v>44756</v>
      </c>
      <c r="B6024">
        <v>4.21</v>
      </c>
    </row>
    <row r="6025" spans="1:2" x14ac:dyDescent="0.25">
      <c r="A6025" s="1">
        <v>44757</v>
      </c>
      <c r="B6025">
        <v>4.18</v>
      </c>
    </row>
    <row r="6026" spans="1:2" x14ac:dyDescent="0.25">
      <c r="A6026" s="1">
        <v>44760</v>
      </c>
      <c r="B6026">
        <v>4.17</v>
      </c>
    </row>
    <row r="6027" spans="1:2" x14ac:dyDescent="0.25">
      <c r="A6027" s="1">
        <v>44761</v>
      </c>
      <c r="B6027">
        <v>4.16</v>
      </c>
    </row>
    <row r="6028" spans="1:2" x14ac:dyDescent="0.25">
      <c r="A6028" s="1">
        <v>44762</v>
      </c>
      <c r="B6028">
        <v>4.13</v>
      </c>
    </row>
    <row r="6029" spans="1:2" x14ac:dyDescent="0.25">
      <c r="A6029" s="1">
        <v>44763</v>
      </c>
      <c r="B6029">
        <v>4.1100000000000003</v>
      </c>
    </row>
    <row r="6030" spans="1:2" x14ac:dyDescent="0.25">
      <c r="A6030" s="1">
        <v>44764</v>
      </c>
      <c r="B6030">
        <v>4.08</v>
      </c>
    </row>
    <row r="6031" spans="1:2" x14ac:dyDescent="0.25">
      <c r="A6031" s="1">
        <v>44767</v>
      </c>
      <c r="B6031">
        <v>4.07</v>
      </c>
    </row>
    <row r="6032" spans="1:2" x14ac:dyDescent="0.25">
      <c r="A6032" s="1">
        <v>44768</v>
      </c>
      <c r="B6032">
        <v>4.08</v>
      </c>
    </row>
    <row r="6033" spans="1:2" x14ac:dyDescent="0.25">
      <c r="A6033" s="1">
        <v>44769</v>
      </c>
      <c r="B6033">
        <v>4.09</v>
      </c>
    </row>
    <row r="6034" spans="1:2" x14ac:dyDescent="0.25">
      <c r="A6034" s="1">
        <v>44770</v>
      </c>
      <c r="B6034">
        <v>4.05</v>
      </c>
    </row>
    <row r="6035" spans="1:2" x14ac:dyDescent="0.25">
      <c r="A6035" s="1">
        <v>44771</v>
      </c>
      <c r="B6035">
        <v>4.0199999999999996</v>
      </c>
    </row>
    <row r="6036" spans="1:2" x14ac:dyDescent="0.25">
      <c r="A6036" s="1">
        <v>44774</v>
      </c>
      <c r="B6036">
        <v>4</v>
      </c>
    </row>
    <row r="6037" spans="1:2" x14ac:dyDescent="0.25">
      <c r="A6037" s="1">
        <v>44775</v>
      </c>
      <c r="B6037">
        <v>4.01</v>
      </c>
    </row>
    <row r="6038" spans="1:2" x14ac:dyDescent="0.25">
      <c r="A6038" s="1">
        <v>44776</v>
      </c>
      <c r="B6038">
        <v>3.98</v>
      </c>
    </row>
    <row r="6039" spans="1:2" x14ac:dyDescent="0.25">
      <c r="A6039" s="1">
        <v>44777</v>
      </c>
      <c r="B6039">
        <v>3.96</v>
      </c>
    </row>
    <row r="6040" spans="1:2" x14ac:dyDescent="0.25">
      <c r="A6040" s="1">
        <v>44778</v>
      </c>
      <c r="B6040">
        <v>3.98</v>
      </c>
    </row>
    <row r="6041" spans="1:2" x14ac:dyDescent="0.25">
      <c r="A6041" s="1">
        <v>44781</v>
      </c>
      <c r="B6041">
        <v>3.95</v>
      </c>
    </row>
    <row r="6042" spans="1:2" x14ac:dyDescent="0.25">
      <c r="A6042" s="1">
        <v>44782</v>
      </c>
      <c r="B6042">
        <v>3.97</v>
      </c>
    </row>
    <row r="6043" spans="1:2" x14ac:dyDescent="0.25">
      <c r="A6043" s="1">
        <v>44783</v>
      </c>
      <c r="B6043">
        <v>3.95</v>
      </c>
    </row>
    <row r="6044" spans="1:2" x14ac:dyDescent="0.25">
      <c r="A6044" s="1">
        <v>44784</v>
      </c>
      <c r="B6044">
        <v>3.96</v>
      </c>
    </row>
    <row r="6045" spans="1:2" x14ac:dyDescent="0.25">
      <c r="A6045" s="1">
        <v>44785</v>
      </c>
      <c r="B6045">
        <v>3.94</v>
      </c>
    </row>
    <row r="6046" spans="1:2" x14ac:dyDescent="0.25">
      <c r="A6046" s="1">
        <v>44788</v>
      </c>
      <c r="B6046">
        <v>3.94</v>
      </c>
    </row>
    <row r="6047" spans="1:2" x14ac:dyDescent="0.25">
      <c r="A6047" s="1">
        <v>44789</v>
      </c>
      <c r="B6047">
        <v>3.95</v>
      </c>
    </row>
    <row r="6048" spans="1:2" x14ac:dyDescent="0.25">
      <c r="A6048" s="1">
        <v>44790</v>
      </c>
      <c r="B6048">
        <v>3.98</v>
      </c>
    </row>
    <row r="6049" spans="1:2" x14ac:dyDescent="0.25">
      <c r="A6049" s="1">
        <v>44791</v>
      </c>
      <c r="B6049">
        <v>3.99</v>
      </c>
    </row>
    <row r="6050" spans="1:2" x14ac:dyDescent="0.25">
      <c r="A6050" s="1">
        <v>44792</v>
      </c>
      <c r="B6050">
        <v>4.0199999999999996</v>
      </c>
    </row>
    <row r="6051" spans="1:2" x14ac:dyDescent="0.25">
      <c r="A6051" s="1">
        <v>44795</v>
      </c>
      <c r="B6051">
        <v>4.05</v>
      </c>
    </row>
    <row r="6052" spans="1:2" x14ac:dyDescent="0.25">
      <c r="A6052" s="1">
        <v>44796</v>
      </c>
      <c r="B6052">
        <v>4.07</v>
      </c>
    </row>
    <row r="6053" spans="1:2" x14ac:dyDescent="0.25">
      <c r="A6053" s="1">
        <v>44797</v>
      </c>
      <c r="B6053">
        <v>4.05</v>
      </c>
    </row>
    <row r="6054" spans="1:2" x14ac:dyDescent="0.25">
      <c r="A6054" s="1">
        <v>44798</v>
      </c>
      <c r="B6054">
        <v>4.04</v>
      </c>
    </row>
    <row r="6055" spans="1:2" x14ac:dyDescent="0.25">
      <c r="A6055" s="1">
        <v>44799</v>
      </c>
      <c r="B6055">
        <v>4.05</v>
      </c>
    </row>
    <row r="6056" spans="1:2" x14ac:dyDescent="0.25">
      <c r="A6056" s="1">
        <v>44802</v>
      </c>
      <c r="B6056">
        <v>4.07</v>
      </c>
    </row>
    <row r="6057" spans="1:2" x14ac:dyDescent="0.25">
      <c r="A6057" s="1">
        <v>44803</v>
      </c>
      <c r="B6057">
        <v>4.08</v>
      </c>
    </row>
    <row r="6058" spans="1:2" x14ac:dyDescent="0.25">
      <c r="A6058" s="1">
        <v>44804</v>
      </c>
      <c r="B6058">
        <v>4.1100000000000003</v>
      </c>
    </row>
    <row r="6059" spans="1:2" x14ac:dyDescent="0.25">
      <c r="A6059" s="1">
        <v>44805</v>
      </c>
      <c r="B6059">
        <v>4.1399999999999997</v>
      </c>
    </row>
    <row r="6060" spans="1:2" x14ac:dyDescent="0.25">
      <c r="A6060" s="1">
        <v>44806</v>
      </c>
      <c r="B6060">
        <v>4.13</v>
      </c>
    </row>
    <row r="6061" spans="1:2" x14ac:dyDescent="0.25">
      <c r="A6061" s="1">
        <v>44810</v>
      </c>
      <c r="B6061">
        <v>4.13</v>
      </c>
    </row>
    <row r="6062" spans="1:2" x14ac:dyDescent="0.25">
      <c r="A6062" s="1">
        <v>44811</v>
      </c>
      <c r="B6062">
        <v>4.1100000000000003</v>
      </c>
    </row>
    <row r="6063" spans="1:2" x14ac:dyDescent="0.25">
      <c r="A6063" s="1">
        <v>44812</v>
      </c>
      <c r="B6063">
        <v>4.09</v>
      </c>
    </row>
    <row r="6064" spans="1:2" x14ac:dyDescent="0.25">
      <c r="A6064" s="1">
        <v>44813</v>
      </c>
      <c r="B6064">
        <v>4.0599999999999996</v>
      </c>
    </row>
    <row r="6065" spans="1:2" x14ac:dyDescent="0.25">
      <c r="A6065" s="1">
        <v>44816</v>
      </c>
      <c r="B6065">
        <v>4.05</v>
      </c>
    </row>
    <row r="6066" spans="1:2" x14ac:dyDescent="0.25">
      <c r="A6066" s="1">
        <v>44817</v>
      </c>
      <c r="B6066">
        <v>4.0599999999999996</v>
      </c>
    </row>
    <row r="6067" spans="1:2" x14ac:dyDescent="0.25">
      <c r="A6067" s="1">
        <v>44818</v>
      </c>
      <c r="B6067">
        <v>4.07</v>
      </c>
    </row>
    <row r="6068" spans="1:2" x14ac:dyDescent="0.25">
      <c r="A6068" s="1">
        <v>44819</v>
      </c>
      <c r="B6068">
        <v>4.08</v>
      </c>
    </row>
    <row r="6069" spans="1:2" x14ac:dyDescent="0.25">
      <c r="A6069" s="1">
        <v>44820</v>
      </c>
      <c r="B6069">
        <v>4.09</v>
      </c>
    </row>
    <row r="6070" spans="1:2" x14ac:dyDescent="0.25">
      <c r="A6070" s="1">
        <v>44823</v>
      </c>
      <c r="B6070">
        <v>4.07</v>
      </c>
    </row>
    <row r="6071" spans="1:2" x14ac:dyDescent="0.25">
      <c r="A6071" s="1">
        <v>44824</v>
      </c>
      <c r="B6071">
        <v>4.08</v>
      </c>
    </row>
    <row r="6072" spans="1:2" x14ac:dyDescent="0.25">
      <c r="A6072" s="1">
        <v>44825</v>
      </c>
      <c r="B6072">
        <v>4.07</v>
      </c>
    </row>
    <row r="6073" spans="1:2" x14ac:dyDescent="0.25">
      <c r="A6073" s="1">
        <v>44826</v>
      </c>
      <c r="B6073">
        <v>4.0999999999999996</v>
      </c>
    </row>
    <row r="6074" spans="1:2" x14ac:dyDescent="0.25">
      <c r="A6074" s="1">
        <v>44827</v>
      </c>
      <c r="B6074">
        <v>4.09</v>
      </c>
    </row>
    <row r="6075" spans="1:2" x14ac:dyDescent="0.25">
      <c r="A6075" s="1">
        <v>44830</v>
      </c>
      <c r="B6075">
        <v>4.1100000000000003</v>
      </c>
    </row>
    <row r="6076" spans="1:2" x14ac:dyDescent="0.25">
      <c r="A6076" s="1">
        <v>44831</v>
      </c>
      <c r="B6076">
        <v>4.12</v>
      </c>
    </row>
    <row r="6077" spans="1:2" x14ac:dyDescent="0.25">
      <c r="A6077" s="1">
        <v>44832</v>
      </c>
      <c r="B6077">
        <v>4.09</v>
      </c>
    </row>
    <row r="6078" spans="1:2" x14ac:dyDescent="0.25">
      <c r="A6078" s="1">
        <v>44833</v>
      </c>
      <c r="B6078">
        <v>4.0999999999999996</v>
      </c>
    </row>
    <row r="6079" spans="1:2" x14ac:dyDescent="0.25">
      <c r="A6079" s="1">
        <v>44834</v>
      </c>
      <c r="B6079">
        <v>4.1100000000000003</v>
      </c>
    </row>
    <row r="6080" spans="1:2" x14ac:dyDescent="0.25">
      <c r="A6080" s="1">
        <v>44837</v>
      </c>
      <c r="B6080">
        <v>4.08</v>
      </c>
    </row>
    <row r="6081" spans="1:2" x14ac:dyDescent="0.25">
      <c r="A6081" s="1">
        <v>44838</v>
      </c>
      <c r="B6081">
        <v>4.0599999999999996</v>
      </c>
    </row>
    <row r="6082" spans="1:2" x14ac:dyDescent="0.25">
      <c r="A6082" s="1">
        <v>44839</v>
      </c>
      <c r="B6082">
        <v>4.07</v>
      </c>
    </row>
    <row r="6083" spans="1:2" x14ac:dyDescent="0.25">
      <c r="A6083" s="1">
        <v>44840</v>
      </c>
      <c r="B6083">
        <v>4.07</v>
      </c>
    </row>
    <row r="6084" spans="1:2" x14ac:dyDescent="0.25">
      <c r="A6084" s="1">
        <v>44841</v>
      </c>
      <c r="B6084">
        <v>4.08</v>
      </c>
    </row>
    <row r="6085" spans="1:2" x14ac:dyDescent="0.25">
      <c r="A6085" s="1">
        <v>44845</v>
      </c>
      <c r="B6085">
        <v>4.08</v>
      </c>
    </row>
    <row r="6086" spans="1:2" x14ac:dyDescent="0.25">
      <c r="A6086" s="1">
        <v>44846</v>
      </c>
      <c r="B6086">
        <v>4.0599999999999996</v>
      </c>
    </row>
    <row r="6087" spans="1:2" x14ac:dyDescent="0.25">
      <c r="A6087" s="1">
        <v>44847</v>
      </c>
      <c r="B6087">
        <v>4.0599999999999996</v>
      </c>
    </row>
    <row r="6088" spans="1:2" x14ac:dyDescent="0.25">
      <c r="A6088" s="1">
        <v>44848</v>
      </c>
      <c r="B6088">
        <v>4.07</v>
      </c>
    </row>
    <row r="6089" spans="1:2" x14ac:dyDescent="0.25">
      <c r="A6089" s="1">
        <v>44851</v>
      </c>
      <c r="B6089">
        <v>4.0599999999999996</v>
      </c>
    </row>
    <row r="6090" spans="1:2" x14ac:dyDescent="0.25">
      <c r="A6090" s="1">
        <v>44852</v>
      </c>
      <c r="B6090">
        <v>4.05</v>
      </c>
    </row>
    <row r="6091" spans="1:2" x14ac:dyDescent="0.25">
      <c r="A6091" s="1">
        <v>44853</v>
      </c>
      <c r="B6091">
        <v>4.05</v>
      </c>
    </row>
    <row r="6092" spans="1:2" x14ac:dyDescent="0.25">
      <c r="A6092" s="1">
        <v>44854</v>
      </c>
      <c r="B6092">
        <v>4.05</v>
      </c>
    </row>
    <row r="6093" spans="1:2" x14ac:dyDescent="0.25">
      <c r="A6093" s="1">
        <v>44855</v>
      </c>
      <c r="B6093">
        <v>4.05</v>
      </c>
    </row>
    <row r="6094" spans="1:2" x14ac:dyDescent="0.25">
      <c r="A6094" s="1">
        <v>44858</v>
      </c>
      <c r="B6094">
        <v>4.04</v>
      </c>
    </row>
    <row r="6095" spans="1:2" x14ac:dyDescent="0.25">
      <c r="A6095" s="1">
        <v>44859</v>
      </c>
      <c r="B6095">
        <v>4.0199999999999996</v>
      </c>
    </row>
    <row r="6096" spans="1:2" x14ac:dyDescent="0.25">
      <c r="A6096" s="1">
        <v>44860</v>
      </c>
      <c r="B6096">
        <v>4.01</v>
      </c>
    </row>
    <row r="6097" spans="1:2" x14ac:dyDescent="0.25">
      <c r="A6097" s="1">
        <v>44861</v>
      </c>
      <c r="B6097">
        <v>4</v>
      </c>
    </row>
    <row r="6098" spans="1:2" x14ac:dyDescent="0.25">
      <c r="A6098" s="1">
        <v>44862</v>
      </c>
      <c r="B6098">
        <v>3.97</v>
      </c>
    </row>
    <row r="6099" spans="1:2" x14ac:dyDescent="0.25">
      <c r="A6099" s="1">
        <v>44865</v>
      </c>
      <c r="B6099">
        <v>4</v>
      </c>
    </row>
    <row r="6100" spans="1:2" x14ac:dyDescent="0.25">
      <c r="A6100" s="1">
        <v>44866</v>
      </c>
      <c r="B6100">
        <v>4.01</v>
      </c>
    </row>
    <row r="6101" spans="1:2" x14ac:dyDescent="0.25">
      <c r="A6101" s="1">
        <v>44867</v>
      </c>
      <c r="B6101">
        <v>4.01</v>
      </c>
    </row>
    <row r="6102" spans="1:2" x14ac:dyDescent="0.25">
      <c r="A6102" s="1">
        <v>44868</v>
      </c>
      <c r="B6102">
        <v>4.03</v>
      </c>
    </row>
    <row r="6103" spans="1:2" x14ac:dyDescent="0.25">
      <c r="A6103" s="1">
        <v>44869</v>
      </c>
      <c r="B6103">
        <v>4.04</v>
      </c>
    </row>
    <row r="6104" spans="1:2" x14ac:dyDescent="0.25">
      <c r="A6104" s="1">
        <v>44872</v>
      </c>
      <c r="B6104">
        <v>4.0199999999999996</v>
      </c>
    </row>
    <row r="6105" spans="1:2" x14ac:dyDescent="0.25">
      <c r="A6105" s="1">
        <v>44873</v>
      </c>
      <c r="B6105">
        <v>4.0199999999999996</v>
      </c>
    </row>
    <row r="6106" spans="1:2" x14ac:dyDescent="0.25">
      <c r="A6106" s="1">
        <v>44874</v>
      </c>
      <c r="B6106">
        <v>4.03</v>
      </c>
    </row>
    <row r="6107" spans="1:2" x14ac:dyDescent="0.25">
      <c r="A6107" s="1">
        <v>44875</v>
      </c>
      <c r="B6107">
        <v>3.98</v>
      </c>
    </row>
    <row r="6108" spans="1:2" x14ac:dyDescent="0.25">
      <c r="A6108" s="1">
        <v>44879</v>
      </c>
      <c r="B6108">
        <v>3.97</v>
      </c>
    </row>
    <row r="6109" spans="1:2" x14ac:dyDescent="0.25">
      <c r="A6109" s="1">
        <v>44880</v>
      </c>
      <c r="B6109">
        <v>3.96</v>
      </c>
    </row>
    <row r="6110" spans="1:2" x14ac:dyDescent="0.25">
      <c r="A6110" s="1">
        <v>44881</v>
      </c>
      <c r="B6110">
        <v>3.95</v>
      </c>
    </row>
    <row r="6111" spans="1:2" x14ac:dyDescent="0.25">
      <c r="A6111" s="1">
        <v>44882</v>
      </c>
      <c r="B6111">
        <v>3.97</v>
      </c>
    </row>
    <row r="6112" spans="1:2" x14ac:dyDescent="0.25">
      <c r="A6112" s="1">
        <v>44883</v>
      </c>
      <c r="B6112">
        <v>3.96</v>
      </c>
    </row>
    <row r="6113" spans="1:2" x14ac:dyDescent="0.25">
      <c r="A6113" s="1">
        <v>44886</v>
      </c>
      <c r="B6113">
        <v>3.94</v>
      </c>
    </row>
    <row r="6114" spans="1:2" x14ac:dyDescent="0.25">
      <c r="A6114" s="1">
        <v>44887</v>
      </c>
      <c r="B6114">
        <v>3.92</v>
      </c>
    </row>
    <row r="6115" spans="1:2" x14ac:dyDescent="0.25">
      <c r="A6115" s="1">
        <v>44888</v>
      </c>
      <c r="B6115">
        <v>3.89</v>
      </c>
    </row>
    <row r="6116" spans="1:2" x14ac:dyDescent="0.25">
      <c r="A6116" s="1">
        <v>44890</v>
      </c>
      <c r="B6116">
        <v>3.89</v>
      </c>
    </row>
    <row r="6117" spans="1:2" x14ac:dyDescent="0.25">
      <c r="A6117" s="1">
        <v>44893</v>
      </c>
      <c r="B6117">
        <v>3.9</v>
      </c>
    </row>
    <row r="6118" spans="1:2" x14ac:dyDescent="0.25">
      <c r="A6118" s="1">
        <v>44894</v>
      </c>
      <c r="B6118">
        <v>3.91</v>
      </c>
    </row>
    <row r="6119" spans="1:2" x14ac:dyDescent="0.25">
      <c r="A6119" s="1">
        <v>44895</v>
      </c>
      <c r="B6119">
        <v>3.9</v>
      </c>
    </row>
    <row r="6120" spans="1:2" x14ac:dyDescent="0.25">
      <c r="A6120" s="1">
        <v>44896</v>
      </c>
      <c r="B6120">
        <v>3.86</v>
      </c>
    </row>
    <row r="6121" spans="1:2" x14ac:dyDescent="0.25">
      <c r="A6121" s="1">
        <v>44897</v>
      </c>
      <c r="B6121">
        <v>3.85</v>
      </c>
    </row>
    <row r="6122" spans="1:2" x14ac:dyDescent="0.25">
      <c r="A6122" s="1">
        <v>44900</v>
      </c>
      <c r="B6122">
        <v>3.87</v>
      </c>
    </row>
    <row r="6123" spans="1:2" x14ac:dyDescent="0.25">
      <c r="A6123" s="1">
        <v>44901</v>
      </c>
      <c r="B6123">
        <v>3.87</v>
      </c>
    </row>
    <row r="6124" spans="1:2" x14ac:dyDescent="0.25">
      <c r="A6124" s="1">
        <v>44902</v>
      </c>
      <c r="B6124">
        <v>3.86</v>
      </c>
    </row>
    <row r="6125" spans="1:2" x14ac:dyDescent="0.25">
      <c r="A6125" s="1">
        <v>44903</v>
      </c>
      <c r="B6125">
        <v>3.85</v>
      </c>
    </row>
    <row r="6126" spans="1:2" x14ac:dyDescent="0.25">
      <c r="A6126" s="1">
        <v>44904</v>
      </c>
      <c r="B6126">
        <v>3.85</v>
      </c>
    </row>
    <row r="6127" spans="1:2" x14ac:dyDescent="0.25">
      <c r="A6127" s="1">
        <v>44907</v>
      </c>
      <c r="B6127">
        <v>3.84</v>
      </c>
    </row>
    <row r="6128" spans="1:2" x14ac:dyDescent="0.25">
      <c r="A6128" s="1">
        <v>44908</v>
      </c>
      <c r="B6128">
        <v>3.82</v>
      </c>
    </row>
    <row r="6129" spans="1:2" x14ac:dyDescent="0.25">
      <c r="A6129" s="1">
        <v>44909</v>
      </c>
      <c r="B6129">
        <v>3.84</v>
      </c>
    </row>
    <row r="6130" spans="1:2" x14ac:dyDescent="0.25">
      <c r="A6130" s="1">
        <v>44910</v>
      </c>
      <c r="B6130">
        <v>3.87</v>
      </c>
    </row>
    <row r="6131" spans="1:2" x14ac:dyDescent="0.25">
      <c r="A6131" s="1">
        <v>44911</v>
      </c>
      <c r="B6131">
        <v>3.89</v>
      </c>
    </row>
    <row r="6132" spans="1:2" x14ac:dyDescent="0.25">
      <c r="A6132" s="1">
        <v>44914</v>
      </c>
      <c r="B6132">
        <v>3.89</v>
      </c>
    </row>
    <row r="6133" spans="1:2" x14ac:dyDescent="0.25">
      <c r="A6133" s="1">
        <v>44915</v>
      </c>
      <c r="B6133">
        <v>3.9</v>
      </c>
    </row>
    <row r="6134" spans="1:2" x14ac:dyDescent="0.25">
      <c r="A6134" s="1">
        <v>44916</v>
      </c>
      <c r="B6134">
        <v>3.87</v>
      </c>
    </row>
    <row r="6135" spans="1:2" x14ac:dyDescent="0.25">
      <c r="A6135" s="1">
        <v>44917</v>
      </c>
      <c r="B6135">
        <v>3.88</v>
      </c>
    </row>
    <row r="6136" spans="1:2" x14ac:dyDescent="0.25">
      <c r="A6136" s="1">
        <v>44918</v>
      </c>
      <c r="B6136">
        <v>3.87</v>
      </c>
    </row>
    <row r="6137" spans="1:2" x14ac:dyDescent="0.25">
      <c r="A6137" s="1">
        <v>44922</v>
      </c>
      <c r="B6137">
        <v>3.88</v>
      </c>
    </row>
    <row r="6138" spans="1:2" x14ac:dyDescent="0.25">
      <c r="A6138" s="1">
        <v>44923</v>
      </c>
      <c r="B6138">
        <v>3.9</v>
      </c>
    </row>
    <row r="6139" spans="1:2" x14ac:dyDescent="0.25">
      <c r="A6139" s="1">
        <v>44924</v>
      </c>
      <c r="B6139">
        <v>3.89</v>
      </c>
    </row>
    <row r="6140" spans="1:2" x14ac:dyDescent="0.25">
      <c r="A6140" s="1">
        <v>44925</v>
      </c>
      <c r="B6140">
        <v>3.88</v>
      </c>
    </row>
    <row r="6141" spans="1:2" x14ac:dyDescent="0.25">
      <c r="A6141" s="1">
        <v>44929</v>
      </c>
      <c r="B6141">
        <v>3.87</v>
      </c>
    </row>
    <row r="6142" spans="1:2" x14ac:dyDescent="0.25">
      <c r="A6142" s="1">
        <v>44930</v>
      </c>
      <c r="B6142">
        <v>3.84</v>
      </c>
    </row>
    <row r="6143" spans="1:2" x14ac:dyDescent="0.25">
      <c r="A6143" s="1">
        <v>44931</v>
      </c>
      <c r="B6143">
        <v>3.85</v>
      </c>
    </row>
    <row r="6144" spans="1:2" x14ac:dyDescent="0.25">
      <c r="A6144" s="1">
        <v>44932</v>
      </c>
      <c r="B6144">
        <v>3.81</v>
      </c>
    </row>
    <row r="6145" spans="1:2" x14ac:dyDescent="0.25">
      <c r="A6145" s="1">
        <v>44935</v>
      </c>
      <c r="B6145">
        <v>3.8</v>
      </c>
    </row>
    <row r="6146" spans="1:2" x14ac:dyDescent="0.25">
      <c r="A6146" s="1">
        <v>44936</v>
      </c>
      <c r="B6146">
        <v>3.8</v>
      </c>
    </row>
    <row r="6147" spans="1:2" x14ac:dyDescent="0.25">
      <c r="A6147" s="1">
        <v>44937</v>
      </c>
      <c r="B6147">
        <v>3.79</v>
      </c>
    </row>
    <row r="6148" spans="1:2" x14ac:dyDescent="0.25">
      <c r="A6148" s="1">
        <v>44938</v>
      </c>
      <c r="B6148">
        <v>3.78</v>
      </c>
    </row>
    <row r="6149" spans="1:2" x14ac:dyDescent="0.25">
      <c r="A6149" s="1">
        <v>44939</v>
      </c>
      <c r="B6149">
        <v>3.76</v>
      </c>
    </row>
    <row r="6150" spans="1:2" x14ac:dyDescent="0.25">
      <c r="A6150" s="1">
        <v>44943</v>
      </c>
      <c r="B6150">
        <v>3.78</v>
      </c>
    </row>
    <row r="6151" spans="1:2" x14ac:dyDescent="0.25">
      <c r="A6151" s="1">
        <v>44944</v>
      </c>
      <c r="B6151">
        <v>3.75</v>
      </c>
    </row>
    <row r="6152" spans="1:2" x14ac:dyDescent="0.25">
      <c r="A6152" s="1">
        <v>44945</v>
      </c>
      <c r="B6152">
        <v>3.79</v>
      </c>
    </row>
    <row r="6153" spans="1:2" x14ac:dyDescent="0.25">
      <c r="A6153" s="1">
        <v>44946</v>
      </c>
      <c r="B6153">
        <v>3.79</v>
      </c>
    </row>
    <row r="6154" spans="1:2" x14ac:dyDescent="0.25">
      <c r="A6154" s="1">
        <v>44949</v>
      </c>
      <c r="B6154">
        <v>3.78</v>
      </c>
    </row>
    <row r="6155" spans="1:2" x14ac:dyDescent="0.25">
      <c r="A6155" s="1">
        <v>44950</v>
      </c>
      <c r="B6155">
        <v>3.77</v>
      </c>
    </row>
    <row r="6156" spans="1:2" x14ac:dyDescent="0.25">
      <c r="A6156" s="1">
        <v>44951</v>
      </c>
      <c r="B6156">
        <v>3.77</v>
      </c>
    </row>
    <row r="6157" spans="1:2" x14ac:dyDescent="0.25">
      <c r="A6157" s="1">
        <v>44952</v>
      </c>
      <c r="B6157">
        <v>3.77</v>
      </c>
    </row>
    <row r="6158" spans="1:2" x14ac:dyDescent="0.25">
      <c r="A6158" s="1">
        <v>44953</v>
      </c>
      <c r="B6158">
        <v>3.77</v>
      </c>
    </row>
    <row r="6159" spans="1:2" x14ac:dyDescent="0.25">
      <c r="A6159" s="1">
        <v>44956</v>
      </c>
      <c r="B6159">
        <v>3.78</v>
      </c>
    </row>
    <row r="6160" spans="1:2" x14ac:dyDescent="0.25">
      <c r="A6160" s="1">
        <v>44957</v>
      </c>
      <c r="B6160">
        <v>3.79</v>
      </c>
    </row>
    <row r="6161" spans="1:2" x14ac:dyDescent="0.25">
      <c r="A6161" s="1">
        <v>44958</v>
      </c>
      <c r="B6161">
        <v>3.76</v>
      </c>
    </row>
    <row r="6162" spans="1:2" x14ac:dyDescent="0.25">
      <c r="A6162" s="1">
        <v>44959</v>
      </c>
      <c r="B6162">
        <v>3.71</v>
      </c>
    </row>
    <row r="6163" spans="1:2" x14ac:dyDescent="0.25">
      <c r="A6163" s="1">
        <v>44960</v>
      </c>
      <c r="B6163">
        <v>3.74</v>
      </c>
    </row>
    <row r="6164" spans="1:2" x14ac:dyDescent="0.25">
      <c r="A6164" s="1">
        <v>44963</v>
      </c>
      <c r="B6164">
        <v>3.76</v>
      </c>
    </row>
    <row r="6165" spans="1:2" x14ac:dyDescent="0.25">
      <c r="A6165" s="1">
        <v>44964</v>
      </c>
      <c r="B6165">
        <v>3.76</v>
      </c>
    </row>
    <row r="6166" spans="1:2" x14ac:dyDescent="0.25">
      <c r="A6166" s="1">
        <v>44965</v>
      </c>
      <c r="B6166">
        <v>3.76</v>
      </c>
    </row>
    <row r="6167" spans="1:2" x14ac:dyDescent="0.25">
      <c r="A6167" s="1">
        <v>44966</v>
      </c>
      <c r="B6167">
        <v>3.77</v>
      </c>
    </row>
    <row r="6168" spans="1:2" x14ac:dyDescent="0.25">
      <c r="A6168" s="1">
        <v>44967</v>
      </c>
      <c r="B6168">
        <v>3.79</v>
      </c>
    </row>
    <row r="6169" spans="1:2" x14ac:dyDescent="0.25">
      <c r="A6169" s="1">
        <v>44970</v>
      </c>
      <c r="B6169">
        <v>3.78</v>
      </c>
    </row>
    <row r="6170" spans="1:2" x14ac:dyDescent="0.25">
      <c r="A6170" s="1">
        <v>44971</v>
      </c>
      <c r="B6170">
        <v>3.78</v>
      </c>
    </row>
    <row r="6171" spans="1:2" x14ac:dyDescent="0.25">
      <c r="A6171" s="1">
        <v>44972</v>
      </c>
      <c r="B6171">
        <v>3.8</v>
      </c>
    </row>
    <row r="6172" spans="1:2" x14ac:dyDescent="0.25">
      <c r="A6172" s="1">
        <v>44973</v>
      </c>
      <c r="B6172">
        <v>3.81</v>
      </c>
    </row>
    <row r="6173" spans="1:2" x14ac:dyDescent="0.25">
      <c r="A6173" s="1">
        <v>44974</v>
      </c>
      <c r="B6173">
        <v>3.81</v>
      </c>
    </row>
    <row r="6174" spans="1:2" x14ac:dyDescent="0.25">
      <c r="A6174" s="1">
        <v>44978</v>
      </c>
      <c r="B6174">
        <v>3.83</v>
      </c>
    </row>
    <row r="6175" spans="1:2" x14ac:dyDescent="0.25">
      <c r="A6175" s="1">
        <v>44979</v>
      </c>
      <c r="B6175">
        <v>3.82</v>
      </c>
    </row>
    <row r="6176" spans="1:2" x14ac:dyDescent="0.25">
      <c r="A6176" s="1">
        <v>44980</v>
      </c>
      <c r="B6176">
        <v>3.8</v>
      </c>
    </row>
    <row r="6177" spans="1:2" x14ac:dyDescent="0.25">
      <c r="A6177" s="1">
        <v>44981</v>
      </c>
      <c r="B6177">
        <v>3.8</v>
      </c>
    </row>
    <row r="6178" spans="1:2" x14ac:dyDescent="0.25">
      <c r="A6178" s="1">
        <v>44984</v>
      </c>
      <c r="B6178">
        <v>3.79</v>
      </c>
    </row>
    <row r="6179" spans="1:2" x14ac:dyDescent="0.25">
      <c r="A6179" s="1">
        <v>44985</v>
      </c>
      <c r="B6179">
        <v>3.78</v>
      </c>
    </row>
    <row r="6180" spans="1:2" x14ac:dyDescent="0.25">
      <c r="A6180" s="1">
        <v>44986</v>
      </c>
      <c r="B6180">
        <v>3.8</v>
      </c>
    </row>
    <row r="6181" spans="1:2" x14ac:dyDescent="0.25">
      <c r="A6181" s="1">
        <v>44987</v>
      </c>
      <c r="B6181">
        <v>3.8</v>
      </c>
    </row>
    <row r="6182" spans="1:2" x14ac:dyDescent="0.25">
      <c r="A6182" s="1">
        <v>44988</v>
      </c>
      <c r="B6182">
        <v>3.76</v>
      </c>
    </row>
    <row r="6183" spans="1:2" x14ac:dyDescent="0.25">
      <c r="A6183" s="1">
        <v>44991</v>
      </c>
      <c r="B6183">
        <v>3.75</v>
      </c>
    </row>
    <row r="6184" spans="1:2" x14ac:dyDescent="0.25">
      <c r="A6184" s="1">
        <v>44992</v>
      </c>
      <c r="B6184">
        <v>3.75</v>
      </c>
    </row>
    <row r="6185" spans="1:2" x14ac:dyDescent="0.25">
      <c r="A6185" s="1">
        <v>44993</v>
      </c>
      <c r="B6185">
        <v>3.75</v>
      </c>
    </row>
    <row r="6186" spans="1:2" x14ac:dyDescent="0.25">
      <c r="A6186" s="1">
        <v>44994</v>
      </c>
      <c r="B6186">
        <v>3.77</v>
      </c>
    </row>
    <row r="6187" spans="1:2" x14ac:dyDescent="0.25">
      <c r="A6187" s="1">
        <v>44995</v>
      </c>
      <c r="B6187">
        <v>3.75</v>
      </c>
    </row>
    <row r="6188" spans="1:2" x14ac:dyDescent="0.25">
      <c r="A6188" s="1">
        <v>44998</v>
      </c>
      <c r="B6188">
        <v>3.76</v>
      </c>
    </row>
    <row r="6189" spans="1:2" x14ac:dyDescent="0.25">
      <c r="A6189" s="1">
        <v>44999</v>
      </c>
      <c r="B6189">
        <v>3.75</v>
      </c>
    </row>
    <row r="6190" spans="1:2" x14ac:dyDescent="0.25">
      <c r="A6190" s="1">
        <v>45000</v>
      </c>
      <c r="B6190">
        <v>3.75</v>
      </c>
    </row>
    <row r="6191" spans="1:2" x14ac:dyDescent="0.25">
      <c r="A6191" s="1">
        <v>45001</v>
      </c>
      <c r="B6191">
        <v>3.77</v>
      </c>
    </row>
    <row r="6192" spans="1:2" x14ac:dyDescent="0.25">
      <c r="A6192" s="1">
        <v>45002</v>
      </c>
      <c r="B6192">
        <v>3.76</v>
      </c>
    </row>
    <row r="6193" spans="1:2" x14ac:dyDescent="0.25">
      <c r="A6193" s="1">
        <v>45005</v>
      </c>
      <c r="B6193">
        <v>3.76</v>
      </c>
    </row>
    <row r="6194" spans="1:2" x14ac:dyDescent="0.25">
      <c r="A6194" s="1">
        <v>45006</v>
      </c>
      <c r="B6194">
        <v>3.75</v>
      </c>
    </row>
    <row r="6195" spans="1:2" x14ac:dyDescent="0.25">
      <c r="A6195" s="1">
        <v>45007</v>
      </c>
      <c r="B6195">
        <v>3.76</v>
      </c>
    </row>
    <row r="6196" spans="1:2" x14ac:dyDescent="0.25">
      <c r="A6196" s="1">
        <v>45008</v>
      </c>
      <c r="B6196">
        <v>3.75</v>
      </c>
    </row>
    <row r="6197" spans="1:2" x14ac:dyDescent="0.25">
      <c r="A6197" s="1">
        <v>45009</v>
      </c>
      <c r="B6197">
        <v>3.75</v>
      </c>
    </row>
    <row r="6198" spans="1:2" x14ac:dyDescent="0.25">
      <c r="A6198" s="1">
        <v>45012</v>
      </c>
      <c r="B6198">
        <v>3.75</v>
      </c>
    </row>
    <row r="6199" spans="1:2" x14ac:dyDescent="0.25">
      <c r="A6199" s="1">
        <v>45013</v>
      </c>
      <c r="B6199">
        <v>3.75</v>
      </c>
    </row>
    <row r="6200" spans="1:2" x14ac:dyDescent="0.25">
      <c r="A6200" s="1">
        <v>45014</v>
      </c>
      <c r="B6200">
        <v>3.73</v>
      </c>
    </row>
    <row r="6201" spans="1:2" x14ac:dyDescent="0.25">
      <c r="A6201" s="1">
        <v>45015</v>
      </c>
      <c r="B6201">
        <v>3.71</v>
      </c>
    </row>
    <row r="6202" spans="1:2" x14ac:dyDescent="0.25">
      <c r="A6202" s="1">
        <v>45016</v>
      </c>
      <c r="B6202">
        <v>3.69</v>
      </c>
    </row>
    <row r="6203" spans="1:2" x14ac:dyDescent="0.25">
      <c r="A6203" s="1">
        <v>45019</v>
      </c>
      <c r="B6203">
        <v>3.67</v>
      </c>
    </row>
    <row r="6204" spans="1:2" x14ac:dyDescent="0.25">
      <c r="A6204" s="1">
        <v>45020</v>
      </c>
      <c r="B6204">
        <v>3.67</v>
      </c>
    </row>
    <row r="6205" spans="1:2" x14ac:dyDescent="0.25">
      <c r="A6205" s="1">
        <v>45021</v>
      </c>
      <c r="B6205">
        <v>3.68</v>
      </c>
    </row>
    <row r="6206" spans="1:2" x14ac:dyDescent="0.25">
      <c r="A6206" s="1">
        <v>45022</v>
      </c>
      <c r="B6206">
        <v>3.68</v>
      </c>
    </row>
    <row r="6207" spans="1:2" x14ac:dyDescent="0.25">
      <c r="A6207" s="1">
        <v>45023</v>
      </c>
      <c r="B6207">
        <v>3.68</v>
      </c>
    </row>
    <row r="6208" spans="1:2" x14ac:dyDescent="0.25">
      <c r="A6208" s="1">
        <v>45026</v>
      </c>
      <c r="B6208">
        <v>3.68</v>
      </c>
    </row>
    <row r="6209" spans="1:2" x14ac:dyDescent="0.25">
      <c r="A6209" s="1">
        <v>45027</v>
      </c>
      <c r="B6209">
        <v>3.67</v>
      </c>
    </row>
    <row r="6210" spans="1:2" x14ac:dyDescent="0.25">
      <c r="A6210" s="1">
        <v>45028</v>
      </c>
      <c r="B6210">
        <v>3.66</v>
      </c>
    </row>
    <row r="6211" spans="1:2" x14ac:dyDescent="0.25">
      <c r="A6211" s="1">
        <v>45029</v>
      </c>
      <c r="B6211">
        <v>3.65</v>
      </c>
    </row>
    <row r="6212" spans="1:2" x14ac:dyDescent="0.25">
      <c r="A6212" s="1">
        <v>45030</v>
      </c>
      <c r="B6212">
        <v>3.66</v>
      </c>
    </row>
    <row r="6213" spans="1:2" x14ac:dyDescent="0.25">
      <c r="A6213" s="1">
        <v>45033</v>
      </c>
      <c r="B6213">
        <v>3.67</v>
      </c>
    </row>
    <row r="6214" spans="1:2" x14ac:dyDescent="0.25">
      <c r="A6214" s="1">
        <v>45034</v>
      </c>
      <c r="B6214">
        <v>3.66</v>
      </c>
    </row>
    <row r="6215" spans="1:2" x14ac:dyDescent="0.25">
      <c r="A6215" s="1">
        <v>45035</v>
      </c>
      <c r="B6215">
        <v>3.67</v>
      </c>
    </row>
    <row r="6216" spans="1:2" x14ac:dyDescent="0.25">
      <c r="A6216" s="1">
        <v>45036</v>
      </c>
      <c r="B6216">
        <v>3.66</v>
      </c>
    </row>
    <row r="6217" spans="1:2" x14ac:dyDescent="0.25">
      <c r="A6217" s="1">
        <v>45037</v>
      </c>
      <c r="B6217">
        <v>3.65</v>
      </c>
    </row>
    <row r="6218" spans="1:2" x14ac:dyDescent="0.25">
      <c r="A6218" s="1">
        <v>45040</v>
      </c>
      <c r="B6218">
        <v>3.63</v>
      </c>
    </row>
    <row r="6219" spans="1:2" x14ac:dyDescent="0.25">
      <c r="A6219" s="1">
        <v>45041</v>
      </c>
      <c r="B6219">
        <v>3.62</v>
      </c>
    </row>
    <row r="6220" spans="1:2" x14ac:dyDescent="0.25">
      <c r="A6220" s="1">
        <v>45042</v>
      </c>
      <c r="B6220">
        <v>3.63</v>
      </c>
    </row>
    <row r="6221" spans="1:2" x14ac:dyDescent="0.25">
      <c r="A6221" s="1">
        <v>45043</v>
      </c>
      <c r="B6221">
        <v>3.62</v>
      </c>
    </row>
    <row r="6222" spans="1:2" x14ac:dyDescent="0.25">
      <c r="A6222" s="1">
        <v>45044</v>
      </c>
      <c r="B6222">
        <v>3.61</v>
      </c>
    </row>
    <row r="6223" spans="1:2" x14ac:dyDescent="0.25">
      <c r="A6223" s="1">
        <v>45047</v>
      </c>
      <c r="B6223">
        <v>3.64</v>
      </c>
    </row>
    <row r="6224" spans="1:2" x14ac:dyDescent="0.25">
      <c r="A6224" s="1">
        <v>45048</v>
      </c>
      <c r="B6224">
        <v>3.63</v>
      </c>
    </row>
    <row r="6225" spans="1:2" x14ac:dyDescent="0.25">
      <c r="A6225" s="1">
        <v>45049</v>
      </c>
      <c r="B6225">
        <v>3.64</v>
      </c>
    </row>
    <row r="6226" spans="1:2" x14ac:dyDescent="0.25">
      <c r="A6226" s="1">
        <v>45050</v>
      </c>
      <c r="B6226">
        <v>3.65</v>
      </c>
    </row>
    <row r="6227" spans="1:2" x14ac:dyDescent="0.25">
      <c r="A6227" s="1">
        <v>45051</v>
      </c>
      <c r="B6227">
        <v>3.64</v>
      </c>
    </row>
    <row r="6228" spans="1:2" x14ac:dyDescent="0.25">
      <c r="A6228" s="1">
        <v>45054</v>
      </c>
      <c r="B6228">
        <v>3.64</v>
      </c>
    </row>
    <row r="6229" spans="1:2" x14ac:dyDescent="0.25">
      <c r="A6229" s="1">
        <v>45055</v>
      </c>
      <c r="B6229">
        <v>3.65</v>
      </c>
    </row>
    <row r="6230" spans="1:2" x14ac:dyDescent="0.25">
      <c r="A6230" s="1">
        <v>45056</v>
      </c>
      <c r="B6230">
        <v>3.63</v>
      </c>
    </row>
    <row r="6231" spans="1:2" x14ac:dyDescent="0.25">
      <c r="A6231" s="1">
        <v>45057</v>
      </c>
      <c r="B6231">
        <v>3.62</v>
      </c>
    </row>
    <row r="6232" spans="1:2" x14ac:dyDescent="0.25">
      <c r="A6232" s="1">
        <v>45058</v>
      </c>
      <c r="B6232">
        <v>3.63</v>
      </c>
    </row>
    <row r="6233" spans="1:2" x14ac:dyDescent="0.25">
      <c r="A6233" s="1">
        <v>45061</v>
      </c>
      <c r="B6233">
        <v>3.64</v>
      </c>
    </row>
    <row r="6234" spans="1:2" x14ac:dyDescent="0.25">
      <c r="A6234" s="1">
        <v>45062</v>
      </c>
      <c r="B6234">
        <v>3.65</v>
      </c>
    </row>
    <row r="6235" spans="1:2" x14ac:dyDescent="0.25">
      <c r="A6235" s="1">
        <v>45063</v>
      </c>
      <c r="B6235">
        <v>3.61</v>
      </c>
    </row>
    <row r="6236" spans="1:2" x14ac:dyDescent="0.25">
      <c r="A6236" s="1">
        <v>45064</v>
      </c>
      <c r="B6236">
        <v>3.61</v>
      </c>
    </row>
    <row r="6237" spans="1:2" x14ac:dyDescent="0.25">
      <c r="A6237" s="1">
        <v>45065</v>
      </c>
      <c r="B6237">
        <v>3.61</v>
      </c>
    </row>
    <row r="6238" spans="1:2" x14ac:dyDescent="0.25">
      <c r="A6238" s="1">
        <v>45068</v>
      </c>
      <c r="B6238">
        <v>3.6</v>
      </c>
    </row>
    <row r="6239" spans="1:2" x14ac:dyDescent="0.25">
      <c r="A6239" s="1">
        <v>45069</v>
      </c>
      <c r="B6239">
        <v>3.6</v>
      </c>
    </row>
    <row r="6240" spans="1:2" x14ac:dyDescent="0.25">
      <c r="A6240" s="1">
        <v>45070</v>
      </c>
      <c r="B6240">
        <v>3.61</v>
      </c>
    </row>
    <row r="6241" spans="1:2" x14ac:dyDescent="0.25">
      <c r="A6241" s="1">
        <v>45071</v>
      </c>
      <c r="B6241">
        <v>3.61</v>
      </c>
    </row>
    <row r="6242" spans="1:2" x14ac:dyDescent="0.25">
      <c r="A6242" s="1">
        <v>45072</v>
      </c>
      <c r="B6242">
        <v>3.6</v>
      </c>
    </row>
    <row r="6243" spans="1:2" x14ac:dyDescent="0.25">
      <c r="A6243" s="1">
        <v>45076</v>
      </c>
      <c r="B6243">
        <v>3.58</v>
      </c>
    </row>
    <row r="6244" spans="1:2" x14ac:dyDescent="0.25">
      <c r="A6244" s="1">
        <v>45077</v>
      </c>
      <c r="B6244">
        <v>3.59</v>
      </c>
    </row>
    <row r="6245" spans="1:2" x14ac:dyDescent="0.25">
      <c r="A6245" s="1">
        <v>45078</v>
      </c>
      <c r="B6245">
        <v>3.59</v>
      </c>
    </row>
    <row r="6246" spans="1:2" x14ac:dyDescent="0.25">
      <c r="A6246" s="1">
        <v>45079</v>
      </c>
      <c r="B6246">
        <v>3.57</v>
      </c>
    </row>
    <row r="6247" spans="1:2" x14ac:dyDescent="0.25">
      <c r="A6247" s="1">
        <v>45082</v>
      </c>
      <c r="B6247">
        <v>3.57</v>
      </c>
    </row>
    <row r="6248" spans="1:2" x14ac:dyDescent="0.25">
      <c r="A6248" s="1">
        <v>45083</v>
      </c>
      <c r="B6248">
        <v>3.57</v>
      </c>
    </row>
    <row r="6249" spans="1:2" x14ac:dyDescent="0.25">
      <c r="A6249" s="1">
        <v>45084</v>
      </c>
      <c r="B6249">
        <v>3.58</v>
      </c>
    </row>
    <row r="6250" spans="1:2" x14ac:dyDescent="0.25">
      <c r="A6250" s="1">
        <v>45085</v>
      </c>
      <c r="B6250">
        <v>3.58</v>
      </c>
    </row>
    <row r="6251" spans="1:2" x14ac:dyDescent="0.25">
      <c r="A6251" s="1">
        <v>45086</v>
      </c>
      <c r="B6251">
        <v>3.57</v>
      </c>
    </row>
    <row r="6252" spans="1:2" x14ac:dyDescent="0.25">
      <c r="A6252" s="1">
        <v>45089</v>
      </c>
      <c r="B6252">
        <v>3.57</v>
      </c>
    </row>
    <row r="6253" spans="1:2" x14ac:dyDescent="0.25">
      <c r="A6253" s="1">
        <v>45090</v>
      </c>
      <c r="B6253">
        <v>3.55</v>
      </c>
    </row>
    <row r="6254" spans="1:2" x14ac:dyDescent="0.25">
      <c r="A6254" s="1">
        <v>45091</v>
      </c>
      <c r="B6254">
        <v>3.55</v>
      </c>
    </row>
    <row r="6255" spans="1:2" x14ac:dyDescent="0.25">
      <c r="A6255" s="1">
        <v>45092</v>
      </c>
      <c r="B6255">
        <v>3.54</v>
      </c>
    </row>
    <row r="6256" spans="1:2" x14ac:dyDescent="0.25">
      <c r="A6256" s="1">
        <v>45093</v>
      </c>
      <c r="B6256">
        <v>3.54</v>
      </c>
    </row>
    <row r="6257" spans="1:2" x14ac:dyDescent="0.25">
      <c r="A6257" s="1">
        <v>45097</v>
      </c>
      <c r="B6257">
        <v>3.53</v>
      </c>
    </row>
    <row r="6258" spans="1:2" x14ac:dyDescent="0.25">
      <c r="A6258" s="1">
        <v>45098</v>
      </c>
      <c r="B6258">
        <v>3.54</v>
      </c>
    </row>
    <row r="6259" spans="1:2" x14ac:dyDescent="0.25">
      <c r="A6259" s="1">
        <v>45099</v>
      </c>
      <c r="B6259">
        <v>3.55</v>
      </c>
    </row>
    <row r="6260" spans="1:2" x14ac:dyDescent="0.25">
      <c r="A6260" s="1">
        <v>45100</v>
      </c>
      <c r="B6260">
        <v>3.55</v>
      </c>
    </row>
    <row r="6261" spans="1:2" x14ac:dyDescent="0.25">
      <c r="A6261" s="1">
        <v>45103</v>
      </c>
      <c r="B6261">
        <v>3.54</v>
      </c>
    </row>
    <row r="6262" spans="1:2" x14ac:dyDescent="0.25">
      <c r="A6262" s="1">
        <v>45104</v>
      </c>
      <c r="B6262">
        <v>3.52</v>
      </c>
    </row>
    <row r="6263" spans="1:2" x14ac:dyDescent="0.25">
      <c r="A6263" s="1">
        <v>45105</v>
      </c>
      <c r="B6263">
        <v>3.51</v>
      </c>
    </row>
    <row r="6264" spans="1:2" x14ac:dyDescent="0.25">
      <c r="A6264" s="1">
        <v>45106</v>
      </c>
      <c r="B6264">
        <v>3.51</v>
      </c>
    </row>
    <row r="6265" spans="1:2" x14ac:dyDescent="0.25">
      <c r="A6265" s="1">
        <v>45107</v>
      </c>
      <c r="B6265">
        <v>3.5</v>
      </c>
    </row>
    <row r="6266" spans="1:2" x14ac:dyDescent="0.25">
      <c r="A6266" s="1">
        <v>45110</v>
      </c>
      <c r="B6266">
        <v>3.5</v>
      </c>
    </row>
    <row r="6267" spans="1:2" x14ac:dyDescent="0.25">
      <c r="A6267" s="1">
        <v>45112</v>
      </c>
      <c r="B6267">
        <v>3.51</v>
      </c>
    </row>
    <row r="6268" spans="1:2" x14ac:dyDescent="0.25">
      <c r="A6268" s="1">
        <v>45113</v>
      </c>
      <c r="B6268">
        <v>3.54</v>
      </c>
    </row>
    <row r="6269" spans="1:2" x14ac:dyDescent="0.25">
      <c r="A6269" s="1">
        <v>45114</v>
      </c>
      <c r="B6269">
        <v>3.54</v>
      </c>
    </row>
    <row r="6270" spans="1:2" x14ac:dyDescent="0.25">
      <c r="A6270" s="1">
        <v>45117</v>
      </c>
      <c r="B6270">
        <v>3.52</v>
      </c>
    </row>
    <row r="6271" spans="1:2" x14ac:dyDescent="0.25">
      <c r="A6271" s="1">
        <v>45118</v>
      </c>
      <c r="B6271">
        <v>3.5</v>
      </c>
    </row>
    <row r="6272" spans="1:2" x14ac:dyDescent="0.25">
      <c r="A6272" s="1">
        <v>45119</v>
      </c>
      <c r="B6272">
        <v>3.47</v>
      </c>
    </row>
    <row r="6273" spans="1:2" x14ac:dyDescent="0.25">
      <c r="A6273" s="1">
        <v>45120</v>
      </c>
      <c r="B6273">
        <v>3.45</v>
      </c>
    </row>
    <row r="6274" spans="1:2" x14ac:dyDescent="0.25">
      <c r="A6274" s="1">
        <v>45121</v>
      </c>
      <c r="B6274">
        <v>3.47</v>
      </c>
    </row>
    <row r="6275" spans="1:2" x14ac:dyDescent="0.25">
      <c r="A6275" s="1">
        <v>45124</v>
      </c>
      <c r="B6275">
        <v>3.46</v>
      </c>
    </row>
    <row r="6276" spans="1:2" x14ac:dyDescent="0.25">
      <c r="A6276" s="1">
        <v>45125</v>
      </c>
      <c r="B6276">
        <v>3.45</v>
      </c>
    </row>
    <row r="6277" spans="1:2" x14ac:dyDescent="0.25">
      <c r="A6277" s="1">
        <v>45126</v>
      </c>
      <c r="B6277">
        <v>3.44</v>
      </c>
    </row>
    <row r="6278" spans="1:2" x14ac:dyDescent="0.25">
      <c r="A6278" s="1">
        <v>45127</v>
      </c>
      <c r="B6278">
        <v>3.46</v>
      </c>
    </row>
    <row r="6279" spans="1:2" x14ac:dyDescent="0.25">
      <c r="A6279" s="1">
        <v>45128</v>
      </c>
      <c r="B6279">
        <v>3.45</v>
      </c>
    </row>
    <row r="6280" spans="1:2" x14ac:dyDescent="0.25">
      <c r="A6280" s="1">
        <v>45131</v>
      </c>
      <c r="B6280">
        <v>3.45</v>
      </c>
    </row>
    <row r="6281" spans="1:2" x14ac:dyDescent="0.25">
      <c r="A6281" s="1">
        <v>45132</v>
      </c>
      <c r="B6281">
        <v>3.45</v>
      </c>
    </row>
    <row r="6282" spans="1:2" x14ac:dyDescent="0.25">
      <c r="A6282" s="1">
        <v>45133</v>
      </c>
      <c r="B6282">
        <v>3.45</v>
      </c>
    </row>
    <row r="6283" spans="1:2" x14ac:dyDescent="0.25">
      <c r="A6283" s="1">
        <v>45134</v>
      </c>
      <c r="B6283">
        <v>3.46</v>
      </c>
    </row>
    <row r="6284" spans="1:2" x14ac:dyDescent="0.25">
      <c r="A6284" s="1">
        <v>45135</v>
      </c>
      <c r="B6284">
        <v>3.46</v>
      </c>
    </row>
    <row r="6285" spans="1:2" x14ac:dyDescent="0.25">
      <c r="A6285" s="1">
        <v>45138</v>
      </c>
      <c r="B6285">
        <v>3.45</v>
      </c>
    </row>
    <row r="6286" spans="1:2" x14ac:dyDescent="0.25">
      <c r="A6286" s="1">
        <v>45139</v>
      </c>
      <c r="B6286">
        <v>3.48</v>
      </c>
    </row>
    <row r="6287" spans="1:2" x14ac:dyDescent="0.25">
      <c r="A6287" s="1">
        <v>45140</v>
      </c>
      <c r="B6287">
        <v>3.5</v>
      </c>
    </row>
    <row r="6288" spans="1:2" x14ac:dyDescent="0.25">
      <c r="A6288" s="1">
        <v>45141</v>
      </c>
      <c r="B6288">
        <v>3.52</v>
      </c>
    </row>
    <row r="6289" spans="1:2" x14ac:dyDescent="0.25">
      <c r="A6289" s="1">
        <v>45142</v>
      </c>
      <c r="B6289">
        <v>3.49</v>
      </c>
    </row>
    <row r="6290" spans="1:2" x14ac:dyDescent="0.25">
      <c r="A6290" s="1">
        <v>45145</v>
      </c>
      <c r="B6290">
        <v>3.48</v>
      </c>
    </row>
    <row r="6291" spans="1:2" x14ac:dyDescent="0.25">
      <c r="A6291" s="1">
        <v>45146</v>
      </c>
      <c r="B6291">
        <v>3.47</v>
      </c>
    </row>
    <row r="6292" spans="1:2" x14ac:dyDescent="0.25">
      <c r="A6292" s="1">
        <v>45147</v>
      </c>
      <c r="B6292">
        <v>3.46</v>
      </c>
    </row>
    <row r="6293" spans="1:2" x14ac:dyDescent="0.25">
      <c r="A6293" s="1">
        <v>45148</v>
      </c>
      <c r="B6293">
        <v>3.48</v>
      </c>
    </row>
    <row r="6294" spans="1:2" x14ac:dyDescent="0.25">
      <c r="A6294" s="1">
        <v>45149</v>
      </c>
      <c r="B6294">
        <v>3.48</v>
      </c>
    </row>
    <row r="6295" spans="1:2" x14ac:dyDescent="0.25">
      <c r="A6295" s="1">
        <v>45152</v>
      </c>
      <c r="B6295">
        <v>3.49</v>
      </c>
    </row>
    <row r="6296" spans="1:2" x14ac:dyDescent="0.25">
      <c r="A6296" s="1">
        <v>45153</v>
      </c>
      <c r="B6296">
        <v>3.5</v>
      </c>
    </row>
    <row r="6297" spans="1:2" x14ac:dyDescent="0.25">
      <c r="A6297" s="1">
        <v>45154</v>
      </c>
      <c r="B6297">
        <v>3.5</v>
      </c>
    </row>
    <row r="6298" spans="1:2" x14ac:dyDescent="0.25">
      <c r="A6298" s="1">
        <v>45155</v>
      </c>
      <c r="B6298">
        <v>3.51</v>
      </c>
    </row>
    <row r="6299" spans="1:2" x14ac:dyDescent="0.25">
      <c r="A6299" s="1">
        <v>45156</v>
      </c>
      <c r="B6299">
        <v>3.51</v>
      </c>
    </row>
    <row r="6300" spans="1:2" x14ac:dyDescent="0.25">
      <c r="A6300" s="1">
        <v>45159</v>
      </c>
      <c r="B6300">
        <v>3.51</v>
      </c>
    </row>
    <row r="6301" spans="1:2" x14ac:dyDescent="0.25">
      <c r="A6301" s="1">
        <v>45160</v>
      </c>
      <c r="B6301">
        <v>3.51</v>
      </c>
    </row>
    <row r="6302" spans="1:2" x14ac:dyDescent="0.25">
      <c r="A6302" s="1">
        <v>45161</v>
      </c>
      <c r="B6302">
        <v>3.48</v>
      </c>
    </row>
    <row r="6303" spans="1:2" x14ac:dyDescent="0.25">
      <c r="A6303" s="1">
        <v>45162</v>
      </c>
      <c r="B6303">
        <v>3.49</v>
      </c>
    </row>
    <row r="6304" spans="1:2" x14ac:dyDescent="0.25">
      <c r="A6304" s="1">
        <v>45163</v>
      </c>
      <c r="B6304">
        <v>3.49</v>
      </c>
    </row>
    <row r="6305" spans="1:2" x14ac:dyDescent="0.25">
      <c r="A6305" s="1">
        <v>45166</v>
      </c>
      <c r="B6305">
        <v>3.47</v>
      </c>
    </row>
    <row r="6306" spans="1:2" x14ac:dyDescent="0.25">
      <c r="A6306" s="1">
        <v>45167</v>
      </c>
      <c r="B6306">
        <v>3.46</v>
      </c>
    </row>
    <row r="6307" spans="1:2" x14ac:dyDescent="0.25">
      <c r="A6307" s="1">
        <v>45168</v>
      </c>
      <c r="B6307">
        <v>3.45</v>
      </c>
    </row>
    <row r="6308" spans="1:2" x14ac:dyDescent="0.25">
      <c r="A6308" s="1">
        <v>45169</v>
      </c>
      <c r="B6308">
        <v>3.45</v>
      </c>
    </row>
    <row r="6309" spans="1:2" x14ac:dyDescent="0.25">
      <c r="A6309" s="1">
        <v>45170</v>
      </c>
      <c r="B6309">
        <v>3.46</v>
      </c>
    </row>
    <row r="6310" spans="1:2" x14ac:dyDescent="0.25">
      <c r="A6310" s="1">
        <v>45174</v>
      </c>
      <c r="B6310">
        <v>3.47</v>
      </c>
    </row>
    <row r="6311" spans="1:2" x14ac:dyDescent="0.25">
      <c r="A6311" s="1">
        <v>45175</v>
      </c>
      <c r="B6311">
        <v>3.48</v>
      </c>
    </row>
    <row r="6312" spans="1:2" x14ac:dyDescent="0.25">
      <c r="A6312" s="1">
        <v>45176</v>
      </c>
      <c r="B6312">
        <v>3.47</v>
      </c>
    </row>
    <row r="6313" spans="1:2" x14ac:dyDescent="0.25">
      <c r="A6313" s="1">
        <v>45177</v>
      </c>
      <c r="B6313">
        <v>3.47</v>
      </c>
    </row>
    <row r="6314" spans="1:2" x14ac:dyDescent="0.25">
      <c r="A6314" s="1">
        <v>45180</v>
      </c>
      <c r="B6314">
        <v>3.47</v>
      </c>
    </row>
    <row r="6315" spans="1:2" x14ac:dyDescent="0.25">
      <c r="A6315" s="1">
        <v>45181</v>
      </c>
      <c r="B6315">
        <v>3.47</v>
      </c>
    </row>
    <row r="6316" spans="1:2" x14ac:dyDescent="0.25">
      <c r="A6316" s="1">
        <v>45182</v>
      </c>
      <c r="B6316">
        <v>3.47</v>
      </c>
    </row>
    <row r="6317" spans="1:2" x14ac:dyDescent="0.25">
      <c r="A6317" s="1">
        <v>45183</v>
      </c>
      <c r="B6317">
        <v>3.48</v>
      </c>
    </row>
    <row r="6318" spans="1:2" x14ac:dyDescent="0.25">
      <c r="A6318" s="1">
        <v>45184</v>
      </c>
      <c r="B6318">
        <v>3.48</v>
      </c>
    </row>
    <row r="6319" spans="1:2" x14ac:dyDescent="0.25">
      <c r="A6319" s="1">
        <v>45187</v>
      </c>
      <c r="B6319">
        <v>3.49</v>
      </c>
    </row>
    <row r="6320" spans="1:2" x14ac:dyDescent="0.25">
      <c r="A6320" s="1">
        <v>45188</v>
      </c>
      <c r="B6320">
        <v>3.49</v>
      </c>
    </row>
    <row r="6321" spans="1:2" x14ac:dyDescent="0.25">
      <c r="A6321" s="1">
        <v>45189</v>
      </c>
      <c r="B6321">
        <v>3.49</v>
      </c>
    </row>
    <row r="6322" spans="1:2" x14ac:dyDescent="0.25">
      <c r="A6322" s="1">
        <v>45190</v>
      </c>
      <c r="B6322">
        <v>3.52</v>
      </c>
    </row>
    <row r="6323" spans="1:2" x14ac:dyDescent="0.25">
      <c r="A6323" s="1">
        <v>45191</v>
      </c>
      <c r="B6323">
        <v>3.51</v>
      </c>
    </row>
    <row r="6324" spans="1:2" x14ac:dyDescent="0.25">
      <c r="A6324" s="1">
        <v>45194</v>
      </c>
      <c r="B6324">
        <v>3.52</v>
      </c>
    </row>
    <row r="6325" spans="1:2" x14ac:dyDescent="0.25">
      <c r="A6325" s="1">
        <v>45195</v>
      </c>
      <c r="B6325">
        <v>3.53</v>
      </c>
    </row>
    <row r="6326" spans="1:2" x14ac:dyDescent="0.25">
      <c r="A6326" s="1">
        <v>45196</v>
      </c>
      <c r="B6326">
        <v>3.53</v>
      </c>
    </row>
    <row r="6327" spans="1:2" x14ac:dyDescent="0.25">
      <c r="A6327" s="1">
        <v>45197</v>
      </c>
      <c r="B6327">
        <v>3.52</v>
      </c>
    </row>
    <row r="6328" spans="1:2" x14ac:dyDescent="0.25">
      <c r="A6328" s="1">
        <v>45198</v>
      </c>
      <c r="B6328">
        <v>3.52</v>
      </c>
    </row>
    <row r="6329" spans="1:2" x14ac:dyDescent="0.25">
      <c r="A6329" s="1">
        <v>45201</v>
      </c>
      <c r="B6329">
        <v>3.55</v>
      </c>
    </row>
    <row r="6330" spans="1:2" x14ac:dyDescent="0.25">
      <c r="A6330" s="1">
        <v>45202</v>
      </c>
      <c r="B6330">
        <v>3.57</v>
      </c>
    </row>
    <row r="6331" spans="1:2" x14ac:dyDescent="0.25">
      <c r="A6331" s="1">
        <v>45203</v>
      </c>
      <c r="B6331">
        <v>3.57</v>
      </c>
    </row>
    <row r="6332" spans="1:2" x14ac:dyDescent="0.25">
      <c r="A6332" s="1">
        <v>45204</v>
      </c>
      <c r="B6332">
        <v>3.57</v>
      </c>
    </row>
    <row r="6333" spans="1:2" x14ac:dyDescent="0.25">
      <c r="A6333" s="1">
        <v>45205</v>
      </c>
      <c r="B6333">
        <v>3.57</v>
      </c>
    </row>
    <row r="6334" spans="1:2" x14ac:dyDescent="0.25">
      <c r="A6334" s="1">
        <v>45209</v>
      </c>
      <c r="B6334">
        <v>3.53</v>
      </c>
    </row>
    <row r="6335" spans="1:2" x14ac:dyDescent="0.25">
      <c r="A6335" s="1">
        <v>45210</v>
      </c>
      <c r="B6335">
        <v>3.52</v>
      </c>
    </row>
    <row r="6336" spans="1:2" x14ac:dyDescent="0.25">
      <c r="A6336" s="1">
        <v>45211</v>
      </c>
      <c r="B6336">
        <v>3.55</v>
      </c>
    </row>
    <row r="6337" spans="1:2" x14ac:dyDescent="0.25">
      <c r="A6337" s="1">
        <v>45212</v>
      </c>
      <c r="B6337">
        <v>3.54</v>
      </c>
    </row>
    <row r="6338" spans="1:2" x14ac:dyDescent="0.25">
      <c r="A6338" s="1">
        <v>45215</v>
      </c>
      <c r="B6338">
        <v>3.56</v>
      </c>
    </row>
    <row r="6339" spans="1:2" x14ac:dyDescent="0.25">
      <c r="A6339" s="1">
        <v>45216</v>
      </c>
      <c r="B6339">
        <v>3.57</v>
      </c>
    </row>
    <row r="6340" spans="1:2" x14ac:dyDescent="0.25">
      <c r="A6340" s="1">
        <v>45217</v>
      </c>
      <c r="B6340">
        <v>3.58</v>
      </c>
    </row>
    <row r="6341" spans="1:2" x14ac:dyDescent="0.25">
      <c r="A6341" s="1">
        <v>45218</v>
      </c>
      <c r="B6341">
        <v>3.59</v>
      </c>
    </row>
    <row r="6342" spans="1:2" x14ac:dyDescent="0.25">
      <c r="A6342" s="1">
        <v>45219</v>
      </c>
      <c r="B6342">
        <v>3.59</v>
      </c>
    </row>
    <row r="6343" spans="1:2" x14ac:dyDescent="0.25">
      <c r="A6343" s="1">
        <v>45222</v>
      </c>
      <c r="B6343">
        <v>3.58</v>
      </c>
    </row>
    <row r="6344" spans="1:2" x14ac:dyDescent="0.25">
      <c r="A6344" s="1">
        <v>45223</v>
      </c>
      <c r="B6344">
        <v>3.57</v>
      </c>
    </row>
    <row r="6345" spans="1:2" x14ac:dyDescent="0.25">
      <c r="A6345" s="1">
        <v>45224</v>
      </c>
      <c r="B6345">
        <v>3.58</v>
      </c>
    </row>
    <row r="6346" spans="1:2" x14ac:dyDescent="0.25">
      <c r="A6346" s="1">
        <v>45225</v>
      </c>
      <c r="B6346">
        <v>3.57</v>
      </c>
    </row>
    <row r="6347" spans="1:2" x14ac:dyDescent="0.25">
      <c r="A6347" s="1">
        <v>45226</v>
      </c>
      <c r="B6347">
        <v>3.57</v>
      </c>
    </row>
    <row r="6348" spans="1:2" x14ac:dyDescent="0.25">
      <c r="A6348" s="1">
        <v>45229</v>
      </c>
      <c r="B6348">
        <v>3.55</v>
      </c>
    </row>
    <row r="6349" spans="1:2" x14ac:dyDescent="0.25">
      <c r="A6349" s="1">
        <v>45230</v>
      </c>
      <c r="B6349">
        <v>3.55</v>
      </c>
    </row>
    <row r="6350" spans="1:2" x14ac:dyDescent="0.25">
      <c r="A6350" s="1">
        <v>45231</v>
      </c>
      <c r="B6350">
        <v>3.53</v>
      </c>
    </row>
    <row r="6351" spans="1:2" x14ac:dyDescent="0.25">
      <c r="A6351" s="1">
        <v>45232</v>
      </c>
      <c r="B6351">
        <v>3.48</v>
      </c>
    </row>
    <row r="6352" spans="1:2" x14ac:dyDescent="0.25">
      <c r="A6352" s="1">
        <v>45233</v>
      </c>
      <c r="B6352">
        <v>3.44</v>
      </c>
    </row>
    <row r="6353" spans="1:2" x14ac:dyDescent="0.25">
      <c r="A6353" s="1">
        <v>45236</v>
      </c>
      <c r="B6353">
        <v>3.45</v>
      </c>
    </row>
    <row r="6354" spans="1:2" x14ac:dyDescent="0.25">
      <c r="A6354" s="1">
        <v>45237</v>
      </c>
      <c r="B6354">
        <v>3.45</v>
      </c>
    </row>
    <row r="6355" spans="1:2" x14ac:dyDescent="0.25">
      <c r="A6355" s="1">
        <v>45238</v>
      </c>
      <c r="B6355">
        <v>3.45</v>
      </c>
    </row>
    <row r="6356" spans="1:2" x14ac:dyDescent="0.25">
      <c r="A6356" s="1">
        <v>45239</v>
      </c>
      <c r="B6356">
        <v>3.46</v>
      </c>
    </row>
    <row r="6357" spans="1:2" x14ac:dyDescent="0.25">
      <c r="A6357" s="1">
        <v>45240</v>
      </c>
      <c r="B6357">
        <v>3.46</v>
      </c>
    </row>
    <row r="6358" spans="1:2" x14ac:dyDescent="0.25">
      <c r="A6358" s="1">
        <v>45243</v>
      </c>
      <c r="B6358">
        <v>3.45</v>
      </c>
    </row>
    <row r="6359" spans="1:2" x14ac:dyDescent="0.25">
      <c r="A6359" s="1">
        <v>45244</v>
      </c>
      <c r="B6359">
        <v>3.41</v>
      </c>
    </row>
    <row r="6360" spans="1:2" x14ac:dyDescent="0.25">
      <c r="A6360" s="1">
        <v>45245</v>
      </c>
      <c r="B6360">
        <v>3.43</v>
      </c>
    </row>
    <row r="6361" spans="1:2" x14ac:dyDescent="0.25">
      <c r="A6361" s="1">
        <v>45246</v>
      </c>
      <c r="B6361">
        <v>3.43</v>
      </c>
    </row>
    <row r="6362" spans="1:2" x14ac:dyDescent="0.25">
      <c r="A6362" s="1">
        <v>45247</v>
      </c>
      <c r="B6362">
        <v>3.42</v>
      </c>
    </row>
    <row r="6363" spans="1:2" x14ac:dyDescent="0.25">
      <c r="A6363" s="1">
        <v>45250</v>
      </c>
      <c r="B6363">
        <v>3.4</v>
      </c>
    </row>
    <row r="6364" spans="1:2" x14ac:dyDescent="0.25">
      <c r="A6364" s="1">
        <v>45251</v>
      </c>
      <c r="B6364">
        <v>3.41</v>
      </c>
    </row>
    <row r="6365" spans="1:2" x14ac:dyDescent="0.25">
      <c r="A6365" s="1">
        <v>45252</v>
      </c>
      <c r="B6365">
        <v>3.4</v>
      </c>
    </row>
    <row r="6366" spans="1:2" x14ac:dyDescent="0.25">
      <c r="A6366" s="1">
        <v>45254</v>
      </c>
      <c r="B6366">
        <v>3.4</v>
      </c>
    </row>
    <row r="6367" spans="1:2" x14ac:dyDescent="0.25">
      <c r="A6367" s="1">
        <v>45257</v>
      </c>
      <c r="B6367">
        <v>3.38</v>
      </c>
    </row>
    <row r="6368" spans="1:2" x14ac:dyDescent="0.25">
      <c r="A6368" s="1">
        <v>45258</v>
      </c>
      <c r="B6368">
        <v>3.37</v>
      </c>
    </row>
    <row r="6369" spans="1:2" x14ac:dyDescent="0.25">
      <c r="A6369" s="1">
        <v>45259</v>
      </c>
      <c r="B6369">
        <v>3.34</v>
      </c>
    </row>
    <row r="6370" spans="1:2" x14ac:dyDescent="0.25">
      <c r="A6370" s="1">
        <v>45260</v>
      </c>
      <c r="B6370">
        <v>3.37</v>
      </c>
    </row>
    <row r="6371" spans="1:2" x14ac:dyDescent="0.25">
      <c r="A6371" s="1">
        <v>45261</v>
      </c>
      <c r="B6371">
        <v>3.34</v>
      </c>
    </row>
    <row r="6372" spans="1:2" x14ac:dyDescent="0.25">
      <c r="A6372" s="1">
        <v>45264</v>
      </c>
      <c r="B6372">
        <v>3.35</v>
      </c>
    </row>
    <row r="6373" spans="1:2" x14ac:dyDescent="0.25">
      <c r="A6373" s="1">
        <v>45265</v>
      </c>
      <c r="B6373">
        <v>3.33</v>
      </c>
    </row>
    <row r="6374" spans="1:2" x14ac:dyDescent="0.25">
      <c r="A6374" s="1">
        <v>45266</v>
      </c>
      <c r="B6374">
        <v>3.31</v>
      </c>
    </row>
    <row r="6375" spans="1:2" x14ac:dyDescent="0.25">
      <c r="A6375" s="1">
        <v>45267</v>
      </c>
      <c r="B6375">
        <v>3.31</v>
      </c>
    </row>
    <row r="6376" spans="1:2" x14ac:dyDescent="0.25">
      <c r="A6376" s="1">
        <v>45268</v>
      </c>
      <c r="B6376">
        <v>3.33</v>
      </c>
    </row>
    <row r="6377" spans="1:2" x14ac:dyDescent="0.25">
      <c r="A6377" s="1">
        <v>45271</v>
      </c>
      <c r="B6377">
        <v>3.34</v>
      </c>
    </row>
    <row r="6378" spans="1:2" x14ac:dyDescent="0.25">
      <c r="A6378" s="1">
        <v>45272</v>
      </c>
      <c r="B6378">
        <v>3.34</v>
      </c>
    </row>
    <row r="6379" spans="1:2" x14ac:dyDescent="0.25">
      <c r="A6379" s="1">
        <v>45273</v>
      </c>
      <c r="B6379">
        <v>3.29</v>
      </c>
    </row>
    <row r="6380" spans="1:2" x14ac:dyDescent="0.25">
      <c r="A6380" s="1">
        <v>45274</v>
      </c>
      <c r="B6380">
        <v>3.22</v>
      </c>
    </row>
    <row r="6381" spans="1:2" x14ac:dyDescent="0.25">
      <c r="A6381" s="1">
        <v>45275</v>
      </c>
      <c r="B6381">
        <v>3.23</v>
      </c>
    </row>
    <row r="6382" spans="1:2" x14ac:dyDescent="0.25">
      <c r="A6382" s="1">
        <v>45278</v>
      </c>
      <c r="B6382">
        <v>3.24</v>
      </c>
    </row>
    <row r="6383" spans="1:2" x14ac:dyDescent="0.25">
      <c r="A6383" s="1">
        <v>45279</v>
      </c>
      <c r="B6383">
        <v>3.23</v>
      </c>
    </row>
    <row r="6384" spans="1:2" x14ac:dyDescent="0.25">
      <c r="A6384" s="1">
        <v>45280</v>
      </c>
      <c r="B6384">
        <v>3.2</v>
      </c>
    </row>
    <row r="6385" spans="1:2" x14ac:dyDescent="0.25">
      <c r="A6385" s="1">
        <v>45281</v>
      </c>
      <c r="B6385">
        <v>3.19</v>
      </c>
    </row>
    <row r="6386" spans="1:2" x14ac:dyDescent="0.25">
      <c r="A6386" s="1">
        <v>45282</v>
      </c>
      <c r="B6386">
        <v>3.19</v>
      </c>
    </row>
    <row r="6387" spans="1:2" x14ac:dyDescent="0.25">
      <c r="A6387" s="1">
        <v>45286</v>
      </c>
      <c r="B6387">
        <v>3.17</v>
      </c>
    </row>
    <row r="6388" spans="1:2" x14ac:dyDescent="0.25">
      <c r="A6388" s="1">
        <v>45287</v>
      </c>
      <c r="B6388">
        <v>3.13</v>
      </c>
    </row>
    <row r="6389" spans="1:2" x14ac:dyDescent="0.25">
      <c r="A6389" s="1">
        <v>45288</v>
      </c>
      <c r="B6389">
        <v>3.15</v>
      </c>
    </row>
    <row r="6390" spans="1:2" x14ac:dyDescent="0.25">
      <c r="A6390" s="1">
        <v>45289</v>
      </c>
      <c r="B6390">
        <v>3.15</v>
      </c>
    </row>
    <row r="6391" spans="1:2" x14ac:dyDescent="0.25">
      <c r="A6391" s="1"/>
    </row>
    <row r="6392" spans="1:2" x14ac:dyDescent="0.25">
      <c r="A6392" s="1"/>
    </row>
    <row r="6393" spans="1:2" x14ac:dyDescent="0.25">
      <c r="A6393" s="1"/>
    </row>
    <row r="6394" spans="1:2" x14ac:dyDescent="0.25">
      <c r="A6394" s="1"/>
    </row>
    <row r="6395" spans="1:2" x14ac:dyDescent="0.25">
      <c r="A6395" s="1"/>
    </row>
    <row r="6396" spans="1:2" x14ac:dyDescent="0.25">
      <c r="A6396" s="1"/>
    </row>
    <row r="6397" spans="1:2" x14ac:dyDescent="0.25">
      <c r="A6397" s="1"/>
    </row>
    <row r="6398" spans="1:2" x14ac:dyDescent="0.25">
      <c r="A6398" s="1"/>
    </row>
    <row r="6399" spans="1:2" x14ac:dyDescent="0.25">
      <c r="A6399" s="1"/>
    </row>
    <row r="6400" spans="1:2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1561-67A3-4D03-9156-BCE3527EB3F5}">
  <dimension ref="A2:B7"/>
  <sheetViews>
    <sheetView workbookViewId="0">
      <selection activeCell="B6" sqref="B6"/>
    </sheetView>
  </sheetViews>
  <sheetFormatPr defaultRowHeight="15" x14ac:dyDescent="0.25"/>
  <sheetData>
    <row r="2" spans="1:2" x14ac:dyDescent="0.25">
      <c r="A2" t="s">
        <v>59</v>
      </c>
      <c r="B2" t="s">
        <v>60</v>
      </c>
    </row>
    <row r="3" spans="1:2" x14ac:dyDescent="0.25">
      <c r="A3">
        <v>2023</v>
      </c>
      <c r="B3">
        <v>106.7</v>
      </c>
    </row>
    <row r="4" spans="1:2" x14ac:dyDescent="0.25">
      <c r="A4">
        <v>2024</v>
      </c>
      <c r="B4">
        <v>247.7</v>
      </c>
    </row>
    <row r="5" spans="1:2" x14ac:dyDescent="0.25">
      <c r="A5">
        <v>2025</v>
      </c>
      <c r="B5">
        <v>389.3</v>
      </c>
    </row>
    <row r="6" spans="1:2" x14ac:dyDescent="0.25">
      <c r="A6">
        <v>2026</v>
      </c>
    </row>
    <row r="7" spans="1:2" x14ac:dyDescent="0.25">
      <c r="A7">
        <v>2027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426-F5B1-4BA4-AAAE-7D878FA7BCDF}">
  <dimension ref="A1:C143"/>
  <sheetViews>
    <sheetView workbookViewId="0">
      <selection activeCell="H12" sqref="H12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1</v>
      </c>
      <c r="B1" t="s">
        <v>46</v>
      </c>
      <c r="C1" t="s">
        <v>47</v>
      </c>
    </row>
    <row r="2" spans="1:3" x14ac:dyDescent="0.25">
      <c r="A2" s="1">
        <v>45092</v>
      </c>
      <c r="B2">
        <v>3.8973962500000008E-2</v>
      </c>
      <c r="C2">
        <v>5.6000000000000001E-2</v>
      </c>
    </row>
    <row r="3" spans="1:3" x14ac:dyDescent="0.25">
      <c r="A3" s="1">
        <v>45093</v>
      </c>
      <c r="B3">
        <v>3.9909957499999996E-2</v>
      </c>
      <c r="C3">
        <v>5.6000000000000001E-2</v>
      </c>
    </row>
    <row r="4" spans="1:3" x14ac:dyDescent="0.25">
      <c r="A4" s="1">
        <v>45097</v>
      </c>
      <c r="B4">
        <v>3.9572022500000005E-2</v>
      </c>
      <c r="C4">
        <v>5.6000000000000001E-2</v>
      </c>
    </row>
    <row r="5" spans="1:3" x14ac:dyDescent="0.25">
      <c r="A5" s="1">
        <v>45098</v>
      </c>
      <c r="B5">
        <v>3.9460045000000013E-2</v>
      </c>
      <c r="C5">
        <v>5.6000000000000001E-2</v>
      </c>
    </row>
    <row r="6" spans="1:3" x14ac:dyDescent="0.25">
      <c r="A6" s="1">
        <v>45099</v>
      </c>
      <c r="B6">
        <v>4.0809999999999999E-2</v>
      </c>
      <c r="C6">
        <v>5.6000000000000001E-2</v>
      </c>
    </row>
    <row r="7" spans="1:3" x14ac:dyDescent="0.25">
      <c r="A7" s="1">
        <v>45100</v>
      </c>
      <c r="B7">
        <v>4.0298004999999998E-2</v>
      </c>
      <c r="C7">
        <v>5.6000000000000001E-2</v>
      </c>
    </row>
    <row r="8" spans="1:3" x14ac:dyDescent="0.25">
      <c r="A8" s="1">
        <v>45103</v>
      </c>
      <c r="B8">
        <v>4.0309910000000004E-2</v>
      </c>
      <c r="C8">
        <v>5.6000000000000001E-2</v>
      </c>
    </row>
    <row r="9" spans="1:3" x14ac:dyDescent="0.25">
      <c r="A9" s="1">
        <v>45104</v>
      </c>
      <c r="B9">
        <v>4.1422054999999992E-2</v>
      </c>
      <c r="C9">
        <v>5.6000000000000001E-2</v>
      </c>
    </row>
    <row r="10" spans="1:3" x14ac:dyDescent="0.25">
      <c r="A10" s="1">
        <v>45105</v>
      </c>
      <c r="B10">
        <v>4.0896082499999993E-2</v>
      </c>
      <c r="C10">
        <v>5.6000000000000001E-2</v>
      </c>
    </row>
    <row r="11" spans="1:3" x14ac:dyDescent="0.25">
      <c r="A11" s="1">
        <v>45106</v>
      </c>
      <c r="B11">
        <v>4.2482012499999999E-2</v>
      </c>
      <c r="C11">
        <v>5.6000000000000001E-2</v>
      </c>
    </row>
    <row r="12" spans="1:3" x14ac:dyDescent="0.25">
      <c r="A12" s="1">
        <v>45107</v>
      </c>
      <c r="B12">
        <v>4.2719945000000002E-2</v>
      </c>
      <c r="C12">
        <v>5.6000000000000001E-2</v>
      </c>
    </row>
    <row r="13" spans="1:3" x14ac:dyDescent="0.25">
      <c r="A13" s="1">
        <v>45110</v>
      </c>
      <c r="B13">
        <v>4.34700025E-2</v>
      </c>
      <c r="C13">
        <v>5.6000000000000001E-2</v>
      </c>
    </row>
    <row r="14" spans="1:3" x14ac:dyDescent="0.25">
      <c r="A14" s="1">
        <v>45112</v>
      </c>
      <c r="B14">
        <v>4.4013050000000005E-2</v>
      </c>
      <c r="C14">
        <v>5.6000000000000001E-2</v>
      </c>
    </row>
    <row r="15" spans="1:3" x14ac:dyDescent="0.25">
      <c r="A15" s="1">
        <v>45113</v>
      </c>
      <c r="B15">
        <v>4.4644015000000002E-2</v>
      </c>
      <c r="C15">
        <v>5.6000000000000001E-2</v>
      </c>
    </row>
    <row r="16" spans="1:3" x14ac:dyDescent="0.25">
      <c r="A16" s="1">
        <v>45114</v>
      </c>
      <c r="B16">
        <v>4.3675014999999991E-2</v>
      </c>
      <c r="C16">
        <v>5.6000000000000001E-2</v>
      </c>
    </row>
    <row r="17" spans="1:3" x14ac:dyDescent="0.25">
      <c r="A17" s="1">
        <v>45117</v>
      </c>
      <c r="B17">
        <v>4.2674992500000002E-2</v>
      </c>
      <c r="C17">
        <v>5.6000000000000001E-2</v>
      </c>
    </row>
    <row r="18" spans="1:3" x14ac:dyDescent="0.25">
      <c r="A18" s="1">
        <v>45118</v>
      </c>
      <c r="B18">
        <v>4.3024912499999998E-2</v>
      </c>
      <c r="C18">
        <v>5.6000000000000001E-2</v>
      </c>
    </row>
    <row r="19" spans="1:3" x14ac:dyDescent="0.25">
      <c r="A19" s="1">
        <v>45119</v>
      </c>
      <c r="B19">
        <v>4.0855982499999992E-2</v>
      </c>
      <c r="C19">
        <v>5.6000000000000001E-2</v>
      </c>
    </row>
    <row r="20" spans="1:3" x14ac:dyDescent="0.25">
      <c r="A20" s="1">
        <v>45120</v>
      </c>
      <c r="B20">
        <v>3.8875047500000003E-2</v>
      </c>
      <c r="C20">
        <v>5.6000000000000001E-2</v>
      </c>
    </row>
    <row r="21" spans="1:3" x14ac:dyDescent="0.25">
      <c r="A21" s="1">
        <v>45121</v>
      </c>
      <c r="B21">
        <v>4.0668047499999999E-2</v>
      </c>
      <c r="C21">
        <v>5.6000000000000001E-2</v>
      </c>
    </row>
    <row r="22" spans="1:3" x14ac:dyDescent="0.25">
      <c r="A22" s="1">
        <v>45124</v>
      </c>
      <c r="B22">
        <v>4.0549010000000003E-2</v>
      </c>
      <c r="C22">
        <v>5.6000000000000001E-2</v>
      </c>
    </row>
    <row r="23" spans="1:3" x14ac:dyDescent="0.25">
      <c r="A23" s="1">
        <v>45125</v>
      </c>
      <c r="B23">
        <v>4.0749032500000004E-2</v>
      </c>
      <c r="C23">
        <v>5.6000000000000001E-2</v>
      </c>
    </row>
    <row r="24" spans="1:3" x14ac:dyDescent="0.25">
      <c r="A24" s="1">
        <v>45126</v>
      </c>
      <c r="B24">
        <v>4.0749049999999988E-2</v>
      </c>
      <c r="C24">
        <v>5.6000000000000001E-2</v>
      </c>
    </row>
    <row r="25" spans="1:3" x14ac:dyDescent="0.25">
      <c r="A25" s="1">
        <v>45127</v>
      </c>
      <c r="B25">
        <v>4.182999250000001E-2</v>
      </c>
      <c r="C25">
        <v>5.6000000000000001E-2</v>
      </c>
    </row>
    <row r="26" spans="1:3" x14ac:dyDescent="0.25">
      <c r="A26" s="1">
        <v>45128</v>
      </c>
      <c r="B26">
        <v>4.2130042499999999E-2</v>
      </c>
      <c r="C26">
        <v>5.6000000000000001E-2</v>
      </c>
    </row>
    <row r="27" spans="1:3" x14ac:dyDescent="0.25">
      <c r="A27" s="1">
        <v>45131</v>
      </c>
      <c r="B27">
        <v>4.2610945000000011E-2</v>
      </c>
      <c r="C27">
        <v>5.6000000000000001E-2</v>
      </c>
    </row>
    <row r="28" spans="1:3" x14ac:dyDescent="0.25">
      <c r="A28" s="1">
        <v>45132</v>
      </c>
      <c r="B28">
        <v>4.3141989999999991E-2</v>
      </c>
      <c r="C28">
        <v>5.6000000000000001E-2</v>
      </c>
    </row>
    <row r="29" spans="1:3" x14ac:dyDescent="0.25">
      <c r="A29" s="1">
        <v>45133</v>
      </c>
      <c r="B29">
        <v>4.2391989999999997E-2</v>
      </c>
      <c r="C29">
        <v>5.6000000000000001E-2</v>
      </c>
    </row>
    <row r="30" spans="1:3" x14ac:dyDescent="0.25">
      <c r="A30" s="1">
        <v>45134</v>
      </c>
      <c r="B30">
        <v>4.4099992500000004E-2</v>
      </c>
      <c r="C30">
        <v>5.6000000000000001E-2</v>
      </c>
    </row>
    <row r="31" spans="1:3" x14ac:dyDescent="0.25">
      <c r="A31" s="1">
        <v>45135</v>
      </c>
      <c r="B31">
        <v>4.3749947499999997E-2</v>
      </c>
      <c r="C31">
        <v>5.6000000000000001E-2</v>
      </c>
    </row>
    <row r="32" spans="1:3" x14ac:dyDescent="0.25">
      <c r="A32" s="1">
        <v>45138</v>
      </c>
      <c r="B32">
        <v>4.3475047500000003E-2</v>
      </c>
      <c r="C32">
        <v>5.6000000000000001E-2</v>
      </c>
    </row>
    <row r="33" spans="1:3" x14ac:dyDescent="0.25">
      <c r="A33" s="1">
        <v>45139</v>
      </c>
      <c r="B33">
        <v>4.3699982499999998E-2</v>
      </c>
      <c r="C33">
        <v>5.6000000000000001E-2</v>
      </c>
    </row>
    <row r="34" spans="1:3" x14ac:dyDescent="0.25">
      <c r="A34" s="1">
        <v>45140</v>
      </c>
      <c r="B34">
        <v>4.3100045000000003E-2</v>
      </c>
      <c r="C34">
        <v>5.6000000000000001E-2</v>
      </c>
    </row>
    <row r="35" spans="1:3" x14ac:dyDescent="0.25">
      <c r="A35" s="1">
        <v>45141</v>
      </c>
      <c r="B35">
        <v>4.3299955000000001E-2</v>
      </c>
      <c r="C35">
        <v>5.6000000000000001E-2</v>
      </c>
    </row>
    <row r="36" spans="1:3" x14ac:dyDescent="0.25">
      <c r="A36" s="1">
        <v>45142</v>
      </c>
      <c r="B36">
        <v>4.2125009999999991E-2</v>
      </c>
      <c r="C36">
        <v>5.6000000000000001E-2</v>
      </c>
    </row>
    <row r="37" spans="1:3" x14ac:dyDescent="0.25">
      <c r="A37" s="1">
        <v>45145</v>
      </c>
      <c r="B37">
        <v>4.1575012500000008E-2</v>
      </c>
      <c r="C37">
        <v>5.6000000000000001E-2</v>
      </c>
    </row>
    <row r="38" spans="1:3" x14ac:dyDescent="0.25">
      <c r="A38" s="1">
        <v>45146</v>
      </c>
      <c r="B38">
        <v>4.1449947499999994E-2</v>
      </c>
      <c r="C38">
        <v>5.6000000000000001E-2</v>
      </c>
    </row>
    <row r="39" spans="1:3" x14ac:dyDescent="0.25">
      <c r="A39" s="1">
        <v>45147</v>
      </c>
      <c r="B39">
        <v>4.1950044999999991E-2</v>
      </c>
      <c r="C39">
        <v>5.6000000000000001E-2</v>
      </c>
    </row>
    <row r="40" spans="1:3" x14ac:dyDescent="0.25">
      <c r="A40" s="1">
        <v>45148</v>
      </c>
      <c r="B40">
        <v>4.2275054999999992E-2</v>
      </c>
      <c r="C40">
        <v>5.6000000000000001E-2</v>
      </c>
    </row>
    <row r="41" spans="1:3" x14ac:dyDescent="0.25">
      <c r="A41" s="1">
        <v>45149</v>
      </c>
      <c r="B41">
        <v>4.3350005000000004E-2</v>
      </c>
      <c r="C41">
        <v>5.6000000000000001E-2</v>
      </c>
    </row>
    <row r="42" spans="1:3" x14ac:dyDescent="0.25">
      <c r="A42" s="1">
        <v>45152</v>
      </c>
      <c r="B42">
        <v>4.4300005000000003E-2</v>
      </c>
      <c r="C42">
        <v>5.6000000000000001E-2</v>
      </c>
    </row>
    <row r="43" spans="1:3" x14ac:dyDescent="0.25">
      <c r="A43" s="1">
        <v>45153</v>
      </c>
      <c r="B43">
        <v>4.4300050000000007E-2</v>
      </c>
      <c r="C43">
        <v>5.6000000000000001E-2</v>
      </c>
    </row>
    <row r="44" spans="1:3" x14ac:dyDescent="0.25">
      <c r="A44" s="1">
        <v>45154</v>
      </c>
      <c r="B44">
        <v>4.4599949999999999E-2</v>
      </c>
      <c r="C44">
        <v>5.6000000000000001E-2</v>
      </c>
    </row>
    <row r="45" spans="1:3" x14ac:dyDescent="0.25">
      <c r="A45" s="1">
        <v>45155</v>
      </c>
      <c r="B45">
        <v>4.4599995000000003E-2</v>
      </c>
      <c r="C45">
        <v>5.6000000000000001E-2</v>
      </c>
    </row>
    <row r="46" spans="1:3" x14ac:dyDescent="0.25">
      <c r="A46" s="1">
        <v>45156</v>
      </c>
      <c r="B46">
        <v>4.4375099999999994E-2</v>
      </c>
      <c r="C46">
        <v>5.6000000000000001E-2</v>
      </c>
    </row>
    <row r="47" spans="1:3" x14ac:dyDescent="0.25">
      <c r="A47" s="1">
        <v>45159</v>
      </c>
      <c r="B47">
        <v>4.4950037500000005E-2</v>
      </c>
      <c r="C47">
        <v>5.6000000000000001E-2</v>
      </c>
    </row>
    <row r="48" spans="1:3" x14ac:dyDescent="0.25">
      <c r="A48" s="1">
        <v>45160</v>
      </c>
      <c r="B48">
        <v>4.5550007499999996E-2</v>
      </c>
      <c r="C48">
        <v>5.6000000000000001E-2</v>
      </c>
    </row>
    <row r="49" spans="1:3" x14ac:dyDescent="0.25">
      <c r="A49" s="1">
        <v>45161</v>
      </c>
      <c r="B49">
        <v>4.4500047499999994E-2</v>
      </c>
      <c r="C49">
        <v>5.6000000000000001E-2</v>
      </c>
    </row>
    <row r="50" spans="1:3" x14ac:dyDescent="0.25">
      <c r="A50" s="1">
        <v>45162</v>
      </c>
      <c r="B50">
        <v>4.5275052500000003E-2</v>
      </c>
      <c r="C50">
        <v>5.6000000000000001E-2</v>
      </c>
    </row>
    <row r="51" spans="1:3" x14ac:dyDescent="0.25">
      <c r="A51" s="1">
        <v>45163</v>
      </c>
      <c r="B51">
        <v>4.5800034999999996E-2</v>
      </c>
      <c r="C51">
        <v>5.6000000000000001E-2</v>
      </c>
    </row>
    <row r="52" spans="1:3" x14ac:dyDescent="0.25">
      <c r="A52" s="1">
        <v>45166</v>
      </c>
      <c r="B52">
        <v>4.5849982499999997E-2</v>
      </c>
      <c r="C52">
        <v>5.6000000000000001E-2</v>
      </c>
    </row>
    <row r="53" spans="1:3" x14ac:dyDescent="0.25">
      <c r="A53" s="1">
        <v>45167</v>
      </c>
      <c r="B53">
        <v>4.4400030000000007E-2</v>
      </c>
      <c r="C53">
        <v>5.6000000000000001E-2</v>
      </c>
    </row>
    <row r="54" spans="1:3" x14ac:dyDescent="0.25">
      <c r="A54" s="1">
        <v>45168</v>
      </c>
      <c r="B54">
        <v>4.4100009999999995E-2</v>
      </c>
      <c r="C54">
        <v>5.6000000000000001E-2</v>
      </c>
    </row>
    <row r="55" spans="1:3" x14ac:dyDescent="0.25">
      <c r="A55" s="1">
        <v>45169</v>
      </c>
      <c r="B55">
        <v>4.3799994999999987E-2</v>
      </c>
      <c r="C55">
        <v>5.6000000000000001E-2</v>
      </c>
    </row>
    <row r="56" spans="1:3" x14ac:dyDescent="0.25">
      <c r="A56" s="1">
        <v>45170</v>
      </c>
      <c r="B56">
        <v>4.3950010000000005E-2</v>
      </c>
      <c r="C56">
        <v>5.6000000000000001E-2</v>
      </c>
    </row>
    <row r="57" spans="1:3" x14ac:dyDescent="0.25">
      <c r="A57" s="1">
        <v>45174</v>
      </c>
      <c r="B57">
        <v>4.5449987499999997E-2</v>
      </c>
      <c r="C57">
        <v>5.6000000000000001E-2</v>
      </c>
    </row>
    <row r="58" spans="1:3" x14ac:dyDescent="0.25">
      <c r="A58" s="1">
        <v>45175</v>
      </c>
      <c r="B58">
        <v>4.6200087500000001E-2</v>
      </c>
      <c r="C58">
        <v>5.6000000000000001E-2</v>
      </c>
    </row>
    <row r="59" spans="1:3" x14ac:dyDescent="0.25">
      <c r="A59" s="1">
        <v>45176</v>
      </c>
      <c r="B59">
        <v>4.5299947499999993E-2</v>
      </c>
      <c r="C59">
        <v>5.6000000000000001E-2</v>
      </c>
    </row>
    <row r="60" spans="1:3" x14ac:dyDescent="0.25">
      <c r="A60" s="1">
        <v>45177</v>
      </c>
      <c r="B60">
        <v>4.579990250000001E-2</v>
      </c>
      <c r="C60">
        <v>5.6000000000000001E-2</v>
      </c>
    </row>
    <row r="61" spans="1:3" x14ac:dyDescent="0.25">
      <c r="A61" s="1">
        <v>45180</v>
      </c>
      <c r="B61">
        <v>4.5849960000000002E-2</v>
      </c>
      <c r="C61">
        <v>5.6000000000000001E-2</v>
      </c>
    </row>
    <row r="62" spans="1:3" x14ac:dyDescent="0.25">
      <c r="A62" s="1">
        <v>45181</v>
      </c>
      <c r="B62">
        <v>4.6150070000000008E-2</v>
      </c>
      <c r="C62">
        <v>5.6000000000000001E-2</v>
      </c>
    </row>
    <row r="63" spans="1:3" x14ac:dyDescent="0.25">
      <c r="A63" s="1">
        <v>45182</v>
      </c>
      <c r="B63">
        <v>4.5999949999999998E-2</v>
      </c>
      <c r="C63">
        <v>5.6000000000000001E-2</v>
      </c>
    </row>
    <row r="64" spans="1:3" x14ac:dyDescent="0.25">
      <c r="A64" s="1">
        <v>45183</v>
      </c>
      <c r="B64">
        <v>4.6399997499999998E-2</v>
      </c>
      <c r="C64">
        <v>5.6000000000000001E-2</v>
      </c>
    </row>
    <row r="65" spans="1:3" x14ac:dyDescent="0.25">
      <c r="A65" s="1">
        <v>45184</v>
      </c>
      <c r="B65">
        <v>4.6800057499999999E-2</v>
      </c>
      <c r="C65">
        <v>5.6000000000000001E-2</v>
      </c>
    </row>
    <row r="66" spans="1:3" x14ac:dyDescent="0.25">
      <c r="A66" s="1">
        <v>45187</v>
      </c>
      <c r="B66">
        <v>4.7250012500000001E-2</v>
      </c>
      <c r="C66">
        <v>5.6000000000000001E-2</v>
      </c>
    </row>
    <row r="67" spans="1:3" x14ac:dyDescent="0.25">
      <c r="A67" s="1">
        <v>45188</v>
      </c>
      <c r="B67">
        <v>4.8099989999999988E-2</v>
      </c>
      <c r="C67">
        <v>5.6000000000000001E-2</v>
      </c>
    </row>
    <row r="68" spans="1:3" x14ac:dyDescent="0.25">
      <c r="A68" s="1">
        <v>45189</v>
      </c>
      <c r="B68">
        <v>4.8299999999999996E-2</v>
      </c>
      <c r="C68">
        <v>5.6000000000000001E-2</v>
      </c>
    </row>
    <row r="69" spans="1:3" x14ac:dyDescent="0.25">
      <c r="A69" s="1">
        <v>45190</v>
      </c>
      <c r="B69">
        <v>4.86000475E-2</v>
      </c>
      <c r="C69">
        <v>5.5830508474576275E-2</v>
      </c>
    </row>
    <row r="70" spans="1:3" x14ac:dyDescent="0.25">
      <c r="A70" s="1">
        <v>45191</v>
      </c>
      <c r="B70">
        <v>4.8499995000000004E-2</v>
      </c>
      <c r="C70">
        <v>5.5661016949152549E-2</v>
      </c>
    </row>
    <row r="71" spans="1:3" x14ac:dyDescent="0.25">
      <c r="A71" s="1">
        <v>45194</v>
      </c>
      <c r="B71">
        <v>4.844999500000001E-2</v>
      </c>
      <c r="C71">
        <v>5.5491525423728823E-2</v>
      </c>
    </row>
    <row r="72" spans="1:3" x14ac:dyDescent="0.25">
      <c r="A72" s="1">
        <v>45195</v>
      </c>
      <c r="B72">
        <v>4.83499425E-2</v>
      </c>
      <c r="C72">
        <v>5.5322033898305097E-2</v>
      </c>
    </row>
    <row r="73" spans="1:3" x14ac:dyDescent="0.25">
      <c r="A73" s="1">
        <v>45196</v>
      </c>
      <c r="B73">
        <v>4.8949912500000005E-2</v>
      </c>
      <c r="C73">
        <v>5.515254237288137E-2</v>
      </c>
    </row>
    <row r="74" spans="1:3" x14ac:dyDescent="0.25">
      <c r="A74" s="1">
        <v>45197</v>
      </c>
      <c r="B74">
        <v>4.8199995000000009E-2</v>
      </c>
      <c r="C74">
        <v>5.4983050847457644E-2</v>
      </c>
    </row>
    <row r="75" spans="1:3" x14ac:dyDescent="0.25">
      <c r="A75" s="1">
        <v>45198</v>
      </c>
      <c r="B75">
        <v>4.7975050000000005E-2</v>
      </c>
      <c r="C75">
        <v>5.4813559322033918E-2</v>
      </c>
    </row>
    <row r="76" spans="1:3" x14ac:dyDescent="0.25">
      <c r="A76" s="1">
        <v>45201</v>
      </c>
      <c r="B76">
        <v>4.8675010000000005E-2</v>
      </c>
      <c r="C76">
        <v>5.4644067796610192E-2</v>
      </c>
    </row>
    <row r="77" spans="1:3" x14ac:dyDescent="0.25">
      <c r="A77" s="1">
        <v>45202</v>
      </c>
      <c r="B77">
        <v>4.8900000000000006E-2</v>
      </c>
      <c r="C77">
        <v>5.4474576271186466E-2</v>
      </c>
    </row>
    <row r="78" spans="1:3" x14ac:dyDescent="0.25">
      <c r="A78" s="1">
        <v>45203</v>
      </c>
      <c r="B78">
        <v>4.7774959999999998E-2</v>
      </c>
      <c r="C78">
        <v>5.430508474576274E-2</v>
      </c>
    </row>
    <row r="79" spans="1:3" x14ac:dyDescent="0.25">
      <c r="A79" s="1">
        <v>45204</v>
      </c>
      <c r="B79">
        <v>4.7400047499999987E-2</v>
      </c>
      <c r="C79">
        <v>5.4135593220339014E-2</v>
      </c>
    </row>
    <row r="80" spans="1:3" x14ac:dyDescent="0.25">
      <c r="A80" s="1">
        <v>45205</v>
      </c>
      <c r="B80">
        <v>4.8050089999999997E-2</v>
      </c>
      <c r="C80">
        <v>5.3966101694915287E-2</v>
      </c>
    </row>
    <row r="81" spans="1:3" x14ac:dyDescent="0.25">
      <c r="A81" s="1">
        <v>45208</v>
      </c>
      <c r="B81">
        <v>4.6300055000000007E-2</v>
      </c>
      <c r="C81">
        <v>5.3796610169491561E-2</v>
      </c>
    </row>
    <row r="82" spans="1:3" x14ac:dyDescent="0.25">
      <c r="A82" s="1">
        <v>45209</v>
      </c>
      <c r="B82">
        <v>4.6725005000000007E-2</v>
      </c>
      <c r="C82">
        <v>5.3627118644067835E-2</v>
      </c>
    </row>
    <row r="83" spans="1:3" x14ac:dyDescent="0.25">
      <c r="A83" s="1">
        <v>45210</v>
      </c>
      <c r="B83">
        <v>4.7149997499999999E-2</v>
      </c>
      <c r="C83">
        <v>5.3457627118644109E-2</v>
      </c>
    </row>
    <row r="84" spans="1:3" x14ac:dyDescent="0.25">
      <c r="A84" s="1">
        <v>45211</v>
      </c>
      <c r="B84">
        <v>4.7875000000000001E-2</v>
      </c>
      <c r="C84">
        <v>5.3288135593220383E-2</v>
      </c>
    </row>
    <row r="85" spans="1:3" x14ac:dyDescent="0.25">
      <c r="A85" s="1">
        <v>45212</v>
      </c>
      <c r="B85">
        <v>4.7799987500000002E-2</v>
      </c>
      <c r="C85">
        <v>5.3118644067796657E-2</v>
      </c>
    </row>
    <row r="86" spans="1:3" x14ac:dyDescent="0.25">
      <c r="A86" s="1">
        <v>45215</v>
      </c>
      <c r="B86">
        <v>4.8149902499999994E-2</v>
      </c>
      <c r="C86">
        <v>5.2949152542372931E-2</v>
      </c>
    </row>
    <row r="87" spans="1:3" x14ac:dyDescent="0.25">
      <c r="A87" s="1">
        <v>45216</v>
      </c>
      <c r="B87">
        <v>4.94250325E-2</v>
      </c>
      <c r="C87">
        <v>5.2779661016949204E-2</v>
      </c>
    </row>
    <row r="88" spans="1:3" x14ac:dyDescent="0.25">
      <c r="A88" s="1">
        <v>45217</v>
      </c>
      <c r="B88">
        <v>4.9600000000000005E-2</v>
      </c>
      <c r="C88">
        <v>5.2610169491525478E-2</v>
      </c>
    </row>
    <row r="89" spans="1:3" x14ac:dyDescent="0.25">
      <c r="A89" s="1">
        <v>45218</v>
      </c>
      <c r="B89">
        <v>4.9100045000000002E-2</v>
      </c>
      <c r="C89">
        <v>5.2440677966101752E-2</v>
      </c>
    </row>
    <row r="90" spans="1:3" x14ac:dyDescent="0.25">
      <c r="A90" s="1">
        <v>45219</v>
      </c>
      <c r="B90">
        <v>4.8000009999999996E-2</v>
      </c>
      <c r="C90">
        <v>5.2271186440678026E-2</v>
      </c>
    </row>
    <row r="91" spans="1:3" x14ac:dyDescent="0.25">
      <c r="A91" s="1">
        <v>45222</v>
      </c>
      <c r="B91">
        <v>4.7599990000000002E-2</v>
      </c>
      <c r="C91">
        <v>5.21016949152543E-2</v>
      </c>
    </row>
    <row r="92" spans="1:3" x14ac:dyDescent="0.25">
      <c r="A92" s="1">
        <v>45223</v>
      </c>
      <c r="B92">
        <v>4.8000044999999998E-2</v>
      </c>
      <c r="C92">
        <v>5.1932203389830574E-2</v>
      </c>
    </row>
    <row r="93" spans="1:3" x14ac:dyDescent="0.25">
      <c r="A93" s="1">
        <v>45224</v>
      </c>
      <c r="B93">
        <v>4.8550005E-2</v>
      </c>
      <c r="C93">
        <v>5.1762711864406848E-2</v>
      </c>
    </row>
    <row r="94" spans="1:3" x14ac:dyDescent="0.25">
      <c r="A94" s="1">
        <v>45225</v>
      </c>
      <c r="B94">
        <v>4.7750049999999995E-2</v>
      </c>
      <c r="C94">
        <v>5.1593220338983121E-2</v>
      </c>
    </row>
    <row r="95" spans="1:3" x14ac:dyDescent="0.25">
      <c r="A95" s="1">
        <v>45226</v>
      </c>
      <c r="B95">
        <v>4.7450050000000007E-2</v>
      </c>
      <c r="C95">
        <v>5.1423728813559395E-2</v>
      </c>
    </row>
    <row r="96" spans="1:3" x14ac:dyDescent="0.25">
      <c r="A96" s="1">
        <v>45229</v>
      </c>
      <c r="B96">
        <v>4.7700045000000003E-2</v>
      </c>
      <c r="C96">
        <v>5.1254237288135669E-2</v>
      </c>
    </row>
    <row r="97" spans="1:3" x14ac:dyDescent="0.25">
      <c r="A97" s="1">
        <v>45230</v>
      </c>
      <c r="B97">
        <v>4.8274997500000007E-2</v>
      </c>
      <c r="C97">
        <v>5.1084745762711943E-2</v>
      </c>
    </row>
    <row r="98" spans="1:3" x14ac:dyDescent="0.25">
      <c r="A98" s="1">
        <v>45231</v>
      </c>
      <c r="B98">
        <v>4.6924992500000005E-2</v>
      </c>
      <c r="C98">
        <v>5.0915254237288217E-2</v>
      </c>
    </row>
    <row r="99" spans="1:3" x14ac:dyDescent="0.25">
      <c r="A99" s="1">
        <v>45232</v>
      </c>
      <c r="B99">
        <v>4.6853377500000008E-2</v>
      </c>
      <c r="C99">
        <v>5.0745762711864491E-2</v>
      </c>
    </row>
    <row r="100" spans="1:3" x14ac:dyDescent="0.25">
      <c r="A100" s="1">
        <v>45233</v>
      </c>
      <c r="B100">
        <v>4.4973877500000002E-2</v>
      </c>
      <c r="C100">
        <v>5.0576271186440765E-2</v>
      </c>
    </row>
    <row r="101" spans="1:3" x14ac:dyDescent="0.25">
      <c r="A101" s="1">
        <v>45236</v>
      </c>
      <c r="B101">
        <v>4.6400417500000006E-2</v>
      </c>
      <c r="C101">
        <v>5.0406779661017038E-2</v>
      </c>
    </row>
    <row r="102" spans="1:3" x14ac:dyDescent="0.25">
      <c r="A102" s="1">
        <v>45237</v>
      </c>
      <c r="B102">
        <v>4.6000462500000006E-2</v>
      </c>
      <c r="C102">
        <v>5.0237288135593312E-2</v>
      </c>
    </row>
    <row r="103" spans="1:3" x14ac:dyDescent="0.25">
      <c r="A103" s="1">
        <v>45238</v>
      </c>
      <c r="B103">
        <v>4.6347727499999991E-2</v>
      </c>
      <c r="C103">
        <v>5.0067796610169586E-2</v>
      </c>
    </row>
    <row r="104" spans="1:3" x14ac:dyDescent="0.25">
      <c r="A104" s="1">
        <v>45239</v>
      </c>
      <c r="B104">
        <v>4.7274344999999995E-2</v>
      </c>
      <c r="C104">
        <v>4.989830508474586E-2</v>
      </c>
    </row>
    <row r="105" spans="1:3" x14ac:dyDescent="0.25">
      <c r="A105" s="1">
        <v>45240</v>
      </c>
      <c r="B105">
        <v>4.7739922499999997E-2</v>
      </c>
      <c r="C105">
        <v>4.9728813559322134E-2</v>
      </c>
    </row>
    <row r="106" spans="1:3" x14ac:dyDescent="0.25">
      <c r="A106" s="1">
        <v>45243</v>
      </c>
      <c r="B106">
        <v>4.7421675000000003E-2</v>
      </c>
      <c r="C106">
        <v>4.9559322033898408E-2</v>
      </c>
    </row>
    <row r="107" spans="1:3" x14ac:dyDescent="0.25">
      <c r="A107" s="1">
        <v>45244</v>
      </c>
      <c r="B107">
        <v>4.4802640000000005E-2</v>
      </c>
      <c r="C107">
        <v>4.9389830508474682E-2</v>
      </c>
    </row>
    <row r="108" spans="1:3" x14ac:dyDescent="0.25">
      <c r="A108" s="1">
        <v>45245</v>
      </c>
      <c r="B108">
        <v>4.6000047500000002E-2</v>
      </c>
      <c r="C108">
        <v>4.9220338983050956E-2</v>
      </c>
    </row>
    <row r="109" spans="1:3" x14ac:dyDescent="0.25">
      <c r="A109" s="1">
        <v>45246</v>
      </c>
      <c r="B109">
        <v>4.51526425E-2</v>
      </c>
      <c r="C109">
        <v>4.9050847457627229E-2</v>
      </c>
    </row>
    <row r="110" spans="1:3" x14ac:dyDescent="0.25">
      <c r="A110" s="1">
        <v>45247</v>
      </c>
      <c r="B110">
        <v>4.58E-2</v>
      </c>
      <c r="C110">
        <v>4.8881355932203503E-2</v>
      </c>
    </row>
    <row r="111" spans="1:3" x14ac:dyDescent="0.25">
      <c r="A111" s="1">
        <v>45250</v>
      </c>
      <c r="B111">
        <v>4.5947445000000003E-2</v>
      </c>
      <c r="C111">
        <v>4.8711864406779777E-2</v>
      </c>
    </row>
    <row r="112" spans="1:3" x14ac:dyDescent="0.25">
      <c r="A112" s="1">
        <v>45251</v>
      </c>
      <c r="B112">
        <v>4.5597310000000002E-2</v>
      </c>
      <c r="C112">
        <v>4.8542372881356051E-2</v>
      </c>
    </row>
    <row r="113" spans="1:3" x14ac:dyDescent="0.25">
      <c r="A113" s="1">
        <v>45252</v>
      </c>
      <c r="B113">
        <v>4.6073839999999998E-2</v>
      </c>
      <c r="C113">
        <v>4.8372881355932325E-2</v>
      </c>
    </row>
    <row r="114" spans="1:3" x14ac:dyDescent="0.25">
      <c r="A114" s="1">
        <v>45254</v>
      </c>
      <c r="B114">
        <v>4.6618604999999994E-2</v>
      </c>
      <c r="C114">
        <v>4.8203389830508599E-2</v>
      </c>
    </row>
    <row r="115" spans="1:3" x14ac:dyDescent="0.25">
      <c r="A115" s="1">
        <v>45257</v>
      </c>
      <c r="B115">
        <v>4.6121300000000011E-2</v>
      </c>
      <c r="C115">
        <v>4.8033898305084873E-2</v>
      </c>
    </row>
    <row r="116" spans="1:3" x14ac:dyDescent="0.25">
      <c r="A116" s="1">
        <v>45258</v>
      </c>
      <c r="B116">
        <v>4.4594707500000004E-2</v>
      </c>
      <c r="C116">
        <v>4.7864406779661146E-2</v>
      </c>
    </row>
    <row r="117" spans="1:3" x14ac:dyDescent="0.25">
      <c r="A117" s="1">
        <v>45259</v>
      </c>
      <c r="B117">
        <v>4.3119952499999996E-2</v>
      </c>
      <c r="C117">
        <v>4.769491525423742E-2</v>
      </c>
    </row>
    <row r="118" spans="1:3" x14ac:dyDescent="0.25">
      <c r="A118" s="1">
        <v>45260</v>
      </c>
      <c r="B118">
        <v>4.3819867500000005E-2</v>
      </c>
      <c r="C118">
        <v>4.7525423728813694E-2</v>
      </c>
    </row>
    <row r="119" spans="1:3" x14ac:dyDescent="0.25">
      <c r="A119" s="1">
        <v>45261</v>
      </c>
      <c r="B119">
        <v>4.1768469999999995E-2</v>
      </c>
      <c r="C119">
        <v>4.7355932203389968E-2</v>
      </c>
    </row>
    <row r="120" spans="1:3" x14ac:dyDescent="0.25">
      <c r="A120" s="1">
        <v>45264</v>
      </c>
      <c r="B120">
        <v>4.2615837499999989E-2</v>
      </c>
      <c r="C120">
        <v>4.7186440677966242E-2</v>
      </c>
    </row>
    <row r="121" spans="1:3" x14ac:dyDescent="0.25">
      <c r="A121" s="1">
        <v>45265</v>
      </c>
      <c r="B121">
        <v>4.1885687499999998E-2</v>
      </c>
      <c r="C121">
        <v>4.7016949152542516E-2</v>
      </c>
    </row>
    <row r="122" spans="1:3" x14ac:dyDescent="0.25">
      <c r="A122" s="1">
        <v>45266</v>
      </c>
      <c r="B122">
        <v>4.2515785E-2</v>
      </c>
      <c r="C122">
        <v>4.684745762711879E-2</v>
      </c>
    </row>
    <row r="123" spans="1:3" x14ac:dyDescent="0.25">
      <c r="A123" s="1">
        <v>45267</v>
      </c>
      <c r="B123">
        <v>4.2003882500000006E-2</v>
      </c>
      <c r="C123">
        <v>4.6677966101695063E-2</v>
      </c>
    </row>
    <row r="124" spans="1:3" x14ac:dyDescent="0.25">
      <c r="A124" s="1">
        <v>45268</v>
      </c>
      <c r="B124">
        <v>4.3919810000000004E-2</v>
      </c>
      <c r="C124">
        <v>4.6508474576271337E-2</v>
      </c>
    </row>
    <row r="125" spans="1:3" x14ac:dyDescent="0.25">
      <c r="A125" s="1">
        <v>45271</v>
      </c>
      <c r="B125">
        <v>4.3802682500000002E-2</v>
      </c>
      <c r="C125">
        <v>4.6338983050847611E-2</v>
      </c>
    </row>
    <row r="126" spans="1:3" x14ac:dyDescent="0.25">
      <c r="A126" s="1">
        <v>45272</v>
      </c>
      <c r="B126">
        <v>4.3969869999999994E-2</v>
      </c>
      <c r="C126">
        <v>4.6169491525423885E-2</v>
      </c>
    </row>
    <row r="127" spans="1:3" x14ac:dyDescent="0.25">
      <c r="A127" s="1">
        <v>45273</v>
      </c>
      <c r="B127">
        <v>4.0963100000000009E-2</v>
      </c>
      <c r="C127">
        <v>4.5999999999999999E-2</v>
      </c>
    </row>
    <row r="128" spans="1:3" x14ac:dyDescent="0.25">
      <c r="A128" s="1">
        <v>45274</v>
      </c>
      <c r="B128">
        <v>4.0086582499999995E-2</v>
      </c>
      <c r="C128">
        <v>4.5999999999999999E-2</v>
      </c>
    </row>
    <row r="129" spans="1:3" x14ac:dyDescent="0.25">
      <c r="A129" s="1">
        <v>45275</v>
      </c>
      <c r="B129">
        <v>4.0791710000000002E-2</v>
      </c>
      <c r="C129">
        <v>4.5999999999999999E-2</v>
      </c>
    </row>
    <row r="130" spans="1:3" x14ac:dyDescent="0.25">
      <c r="A130" s="1">
        <v>45278</v>
      </c>
      <c r="B130">
        <v>4.0693375000000004E-2</v>
      </c>
      <c r="C130">
        <v>4.5999999999999999E-2</v>
      </c>
    </row>
    <row r="131" spans="1:3" x14ac:dyDescent="0.25">
      <c r="A131" s="1">
        <v>45279</v>
      </c>
      <c r="B131">
        <v>4.0543287500000004E-2</v>
      </c>
      <c r="C131">
        <v>4.5999999999999999E-2</v>
      </c>
    </row>
    <row r="132" spans="1:3" x14ac:dyDescent="0.25">
      <c r="A132" s="1">
        <v>45280</v>
      </c>
      <c r="B132">
        <v>3.9639999999999995E-2</v>
      </c>
      <c r="C132">
        <v>4.5999999999999999E-2</v>
      </c>
    </row>
    <row r="133" spans="1:3" x14ac:dyDescent="0.25">
      <c r="A133" s="1">
        <v>45281</v>
      </c>
      <c r="B133">
        <v>3.9338337499999994E-2</v>
      </c>
      <c r="C133">
        <v>4.5999999999999999E-2</v>
      </c>
    </row>
    <row r="134" spans="1:3" x14ac:dyDescent="0.25">
      <c r="A134" s="1">
        <v>45282</v>
      </c>
      <c r="B134">
        <v>3.9188332499999999E-2</v>
      </c>
      <c r="C134">
        <v>4.5999999999999999E-2</v>
      </c>
    </row>
    <row r="135" spans="1:3" x14ac:dyDescent="0.25">
      <c r="A135" s="1">
        <v>45286</v>
      </c>
      <c r="B135">
        <v>3.948666750000001E-2</v>
      </c>
      <c r="C135">
        <v>4.5999999999999999E-2</v>
      </c>
    </row>
    <row r="136" spans="1:3" x14ac:dyDescent="0.25">
      <c r="A136" s="1">
        <v>45287</v>
      </c>
      <c r="B136">
        <v>3.8835047500000004E-2</v>
      </c>
      <c r="C136">
        <v>4.5999999999999999E-2</v>
      </c>
    </row>
    <row r="137" spans="1:3" x14ac:dyDescent="0.25">
      <c r="A137" s="1">
        <v>45288</v>
      </c>
      <c r="B137">
        <v>3.9386664999999994E-2</v>
      </c>
      <c r="C137">
        <v>4.5999999999999999E-2</v>
      </c>
    </row>
    <row r="138" spans="1:3" x14ac:dyDescent="0.25">
      <c r="A138" s="1">
        <v>45289</v>
      </c>
      <c r="B138">
        <v>3.8960824999999998E-2</v>
      </c>
      <c r="C138">
        <v>4.5999999999999999E-2</v>
      </c>
    </row>
    <row r="139" spans="1:3" x14ac:dyDescent="0.25">
      <c r="A139" s="1">
        <v>45293</v>
      </c>
      <c r="B139">
        <v>3.9939997500000005E-2</v>
      </c>
      <c r="C139">
        <v>4.5999999999999999E-2</v>
      </c>
    </row>
    <row r="140" spans="1:3" x14ac:dyDescent="0.25">
      <c r="A140" s="1">
        <v>45294</v>
      </c>
      <c r="B140">
        <v>4.0117452499999998E-2</v>
      </c>
      <c r="C140">
        <v>4.5999999999999999E-2</v>
      </c>
    </row>
    <row r="141" spans="1:3" x14ac:dyDescent="0.25">
      <c r="A141" s="1">
        <v>45295</v>
      </c>
      <c r="B141">
        <v>4.0994954999999993E-2</v>
      </c>
      <c r="C141">
        <v>4.5999999999999999E-2</v>
      </c>
    </row>
    <row r="142" spans="1:3" x14ac:dyDescent="0.25">
      <c r="A142" s="1">
        <v>45296</v>
      </c>
      <c r="B142">
        <v>4.1094952499999997E-2</v>
      </c>
      <c r="C142">
        <v>4.5999999999999999E-2</v>
      </c>
    </row>
    <row r="143" spans="1:3" x14ac:dyDescent="0.25">
      <c r="A143" s="1">
        <v>45299</v>
      </c>
      <c r="B143">
        <v>4.0920877500000001E-2</v>
      </c>
      <c r="C143">
        <v>4.5999999999999999E-2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167E917E62647B2434D8B8221C326" ma:contentTypeVersion="13" ma:contentTypeDescription="Create a new document." ma:contentTypeScope="" ma:versionID="75baccaadce946fd0f52d6cc39386c7f">
  <xsd:schema xmlns:xsd="http://www.w3.org/2001/XMLSchema" xmlns:xs="http://www.w3.org/2001/XMLSchema" xmlns:p="http://schemas.microsoft.com/office/2006/metadata/properties" xmlns:ns2="04c80eb1-247c-4bf8-a7e6-dd421566fd4b" xmlns:ns3="02c2c5b3-1fa8-47cd-a8f2-d468df3400e2" targetNamespace="http://schemas.microsoft.com/office/2006/metadata/properties" ma:root="true" ma:fieldsID="ceb3c739dd1420bd42f400cc630d1648" ns2:_="" ns3:_="">
    <xsd:import namespace="04c80eb1-247c-4bf8-a7e6-dd421566fd4b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80eb1-247c-4bf8-a7e6-dd421566f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be6688-75e4-4770-a99b-2a244d6a5b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cc272a4-a749-46b3-8c0f-dd79094cf3f7}" ma:internalName="TaxCatchAll" ma:showField="CatchAllData" ma:web="02c2c5b3-1fa8-47cd-a8f2-d468df3400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0F726-C525-4226-B99D-36D4DB9003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09F88-683F-417A-9382-CD33E3BF6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80eb1-247c-4bf8-a7e6-dd421566fd4b"/>
    <ds:schemaRef ds:uri="02c2c5b3-1fa8-47cd-a8f2-d468df3400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returns</vt:lpstr>
      <vt:lpstr>gdp</vt:lpstr>
      <vt:lpstr>gdp2</vt:lpstr>
      <vt:lpstr>esg</vt:lpstr>
      <vt:lpstr>inflation</vt:lpstr>
      <vt:lpstr>maturity</vt:lpstr>
      <vt:lpstr>vc</vt:lpstr>
      <vt:lpstr>consumers</vt:lpstr>
      <vt:lpstr>ira_credits</vt:lpstr>
      <vt:lpstr>energy</vt:lpstr>
      <vt:lpstr>eia</vt:lpstr>
      <vt:lpstr>equities</vt:lpstr>
      <vt:lpstr>EM</vt:lpstr>
      <vt:lpstr>real_estate</vt:lpstr>
      <vt:lpstr>shevlin</vt:lpstr>
      <vt:lpstr>hy_index</vt:lpstr>
      <vt:lpstr>hy_mat</vt:lpstr>
      <vt:lpstr>fed_funds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McDevitt</dc:creator>
  <cp:lastModifiedBy>Erin McDevitt</cp:lastModifiedBy>
  <dcterms:created xsi:type="dcterms:W3CDTF">2015-06-05T18:17:20Z</dcterms:created>
  <dcterms:modified xsi:type="dcterms:W3CDTF">2024-01-26T18:10:31Z</dcterms:modified>
</cp:coreProperties>
</file>