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oneil/Desktop/Data Analytics Bootcamp/Analysis Projects/Crowdfunding Analysis/Kickstarter Challenge/"/>
    </mc:Choice>
  </mc:AlternateContent>
  <xr:revisionPtr revIDLastSave="0" documentId="13_ncr:1_{38C6F390-0535-6445-90A3-4972FC85F368}" xr6:coauthVersionLast="47" xr6:coauthVersionMax="47" xr10:uidLastSave="{00000000-0000-0000-0000-000000000000}"/>
  <bookViews>
    <workbookView xWindow="29040" yWindow="460" windowWidth="26740" windowHeight="13580" activeTab="1" xr2:uid="{00000000-000D-0000-FFFF-FFFF00000000}"/>
  </bookViews>
  <sheets>
    <sheet name="Kickstarter" sheetId="1" r:id="rId1"/>
    <sheet name="Theatre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Descriptive Statistics" sheetId="8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1" l="1"/>
  <c r="B5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2" i="11"/>
  <c r="C4" i="11"/>
  <c r="C3" i="11"/>
  <c r="B13" i="11"/>
  <c r="B12" i="11"/>
  <c r="B11" i="11"/>
  <c r="B10" i="11"/>
  <c r="E10" i="11" s="1"/>
  <c r="B9" i="11"/>
  <c r="B8" i="11"/>
  <c r="B7" i="11"/>
  <c r="B6" i="11"/>
  <c r="E6" i="11" s="1"/>
  <c r="B4" i="11"/>
  <c r="B3" i="11"/>
  <c r="B2" i="11"/>
  <c r="E2" i="11" s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3" i="8"/>
  <c r="B13" i="8"/>
  <c r="C12" i="8"/>
  <c r="B12" i="8"/>
  <c r="C11" i="8"/>
  <c r="B11" i="8"/>
  <c r="C6" i="8"/>
  <c r="C5" i="8"/>
  <c r="C7" i="8" s="1"/>
  <c r="B6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E3" i="5"/>
  <c r="E4" i="5"/>
  <c r="E5" i="5"/>
  <c r="E6" i="5"/>
  <c r="D3" i="5"/>
  <c r="D4" i="5"/>
  <c r="D5" i="5"/>
  <c r="D6" i="5"/>
  <c r="E2" i="5"/>
  <c r="D2" i="5"/>
  <c r="C3" i="5"/>
  <c r="C4" i="5"/>
  <c r="C5" i="5"/>
  <c r="C6" i="5"/>
  <c r="B3" i="5"/>
  <c r="B4" i="5"/>
  <c r="B5" i="5"/>
  <c r="B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1" l="1"/>
  <c r="E4" i="11"/>
  <c r="H4" i="11" s="1"/>
  <c r="E9" i="11"/>
  <c r="H9" i="11" s="1"/>
  <c r="E13" i="11"/>
  <c r="G13" i="11" s="1"/>
  <c r="E7" i="11"/>
  <c r="G4" i="11"/>
  <c r="G9" i="11"/>
  <c r="G2" i="11"/>
  <c r="G6" i="11"/>
  <c r="G10" i="11"/>
  <c r="H2" i="11"/>
  <c r="H6" i="11"/>
  <c r="H10" i="11"/>
  <c r="G7" i="11"/>
  <c r="G11" i="11"/>
  <c r="H7" i="11"/>
  <c r="H11" i="11"/>
  <c r="E12" i="11"/>
  <c r="G12" i="11" s="1"/>
  <c r="E8" i="11"/>
  <c r="G8" i="11" s="1"/>
  <c r="E3" i="11"/>
  <c r="F3" i="11" s="1"/>
  <c r="F11" i="11"/>
  <c r="F7" i="11"/>
  <c r="F2" i="11"/>
  <c r="F10" i="11"/>
  <c r="F6" i="11"/>
  <c r="F4" i="11"/>
  <c r="E5" i="11"/>
  <c r="G5" i="11" s="1"/>
  <c r="B7" i="8"/>
  <c r="B14" i="8"/>
  <c r="C14" i="8"/>
  <c r="F9" i="11" l="1"/>
  <c r="H13" i="11"/>
  <c r="F13" i="11"/>
  <c r="F5" i="11"/>
  <c r="H8" i="11"/>
  <c r="F8" i="11"/>
  <c r="H5" i="11"/>
  <c r="H12" i="11"/>
  <c r="F12" i="11"/>
  <c r="G3" i="11"/>
  <c r="H3" i="11"/>
</calcChain>
</file>

<file path=xl/sharedStrings.xml><?xml version="1.0" encoding="utf-8"?>
<sst xmlns="http://schemas.openxmlformats.org/spreadsheetml/2006/main" count="33059" uniqueCount="8419">
  <si>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</si>
  <si>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</si>
  <si>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</si>
  <si>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</si>
  <si>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</si>
  <si>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</si>
  <si>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</si>
  <si>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</si>
  <si>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</si>
  <si>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</si>
  <si>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</si>
  <si>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</si>
  <si>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</si>
  <si>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</si>
  <si>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</si>
  <si>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</si>
  <si>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</si>
  <si>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</si>
  <si>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</si>
  <si>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</si>
  <si>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</si>
  <si>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</si>
  <si>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</si>
  <si>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</si>
  <si>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</si>
  <si>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</si>
  <si>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</si>
  <si>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</si>
  <si>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</si>
  <si>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</si>
  <si>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</si>
  <si>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</si>
  <si>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</si>
  <si>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</si>
  <si>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</si>
  <si>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</si>
  <si>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</si>
  <si>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</si>
  <si>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</si>
  <si>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</si>
  <si>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</si>
  <si>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</si>
  <si>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</si>
  <si>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</si>
  <si>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</si>
  <si>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</si>
  <si>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</si>
  <si>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</si>
  <si>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</si>
  <si>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</si>
  <si>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</si>
  <si>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</si>
  <si>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</si>
  <si>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</si>
  <si>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</si>
  <si>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</si>
  <si>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</si>
  <si>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</si>
  <si>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</si>
  <si>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</si>
  <si>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</si>
  <si>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</si>
  <si>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</si>
  <si>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</si>
  <si>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</si>
  <si>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</si>
  <si>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</si>
  <si>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</si>
  <si>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</si>
  <si>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</si>
  <si>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</si>
  <si>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</si>
  <si>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</si>
  <si>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</si>
  <si>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</si>
  <si>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</si>
  <si>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</si>
  <si>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</si>
  <si>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</si>
  <si>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</si>
  <si>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</si>
  <si>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</si>
  <si>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</si>
  <si>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</si>
  <si>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</si>
  <si>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</si>
  <si>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</si>
  <si>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</si>
  <si>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</si>
  <si>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</si>
  <si>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</si>
  <si>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</si>
  <si>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</si>
  <si>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</si>
  <si>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</si>
  <si>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</si>
  <si>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</si>
  <si>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</si>
  <si>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</si>
  <si>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</si>
  <si>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</si>
  <si>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</si>
  <si>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</si>
  <si>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</si>
  <si>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</si>
  <si>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</si>
  <si>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</si>
  <si>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</si>
  <si>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</si>
  <si>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</si>
  <si>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</si>
  <si>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</si>
  <si>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</si>
  <si>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</si>
  <si>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</si>
  <si>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</si>
  <si>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</si>
  <si>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</si>
  <si>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</si>
  <si>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</si>
  <si>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</si>
  <si>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</si>
  <si>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</si>
  <si>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</si>
  <si>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</si>
  <si>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</si>
  <si>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</si>
  <si>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</si>
  <si>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</si>
  <si>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</si>
  <si>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</si>
  <si>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</si>
  <si>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</si>
  <si>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</si>
  <si>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</si>
  <si>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</si>
  <si>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</si>
  <si>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</si>
  <si>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</si>
  <si>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</si>
  <si>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</si>
  <si>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</si>
  <si>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</si>
  <si>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</si>
  <si>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</si>
  <si>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</si>
  <si>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</si>
  <si>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</si>
  <si>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</si>
  <si>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</si>
  <si>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</si>
  <si>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</si>
  <si>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</si>
  <si>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</si>
  <si>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</si>
  <si>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</si>
  <si>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</si>
  <si>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</si>
  <si>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</si>
  <si>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</si>
  <si>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</si>
  <si>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</si>
  <si>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</si>
  <si>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</si>
  <si>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</si>
  <si>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</si>
  <si>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</si>
  <si>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</si>
  <si>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</si>
  <si>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</si>
  <si>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</si>
  <si>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</si>
  <si>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</si>
  <si>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</si>
  <si>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</si>
  <si>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</si>
  <si>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</si>
  <si>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</si>
  <si>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</si>
  <si>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</si>
  <si>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</si>
  <si>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</si>
  <si>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</si>
  <si>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</si>
  <si>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</si>
  <si>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</si>
  <si>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</si>
  <si>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</si>
  <si>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</si>
  <si>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</si>
  <si>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</si>
  <si>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</si>
  <si>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</si>
  <si>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</si>
  <si>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</si>
  <si>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</si>
  <si>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</si>
  <si>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</si>
  <si>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</si>
  <si>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</si>
  <si>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</si>
  <si>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</si>
  <si>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</si>
  <si>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</si>
  <si>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</si>
  <si>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</si>
  <si>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</si>
  <si>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</si>
  <si>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</si>
  <si>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</si>
  <si>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</si>
  <si>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</si>
  <si>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</si>
  <si>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</si>
  <si>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</si>
  <si>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</si>
  <si>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</si>
  <si>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</si>
  <si>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</si>
  <si>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</si>
  <si>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</si>
  <si>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</si>
  <si>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</si>
  <si>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</si>
  <si>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</si>
  <si>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</si>
  <si>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</si>
  <si>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</si>
  <si>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</si>
  <si>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</si>
  <si>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</si>
  <si>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</si>
  <si>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</si>
  <si>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</si>
  <si>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</si>
  <si>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</si>
  <si>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</si>
  <si>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</si>
  <si>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</si>
  <si>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</si>
  <si>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</si>
  <si>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</si>
  <si>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</si>
  <si>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</si>
  <si>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</si>
  <si>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</si>
  <si>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</si>
  <si>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</si>
  <si>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</si>
  <si>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</si>
  <si>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</si>
  <si>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</si>
  <si>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</si>
  <si>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</si>
  <si>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</si>
  <si>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</si>
  <si>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</si>
  <si>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</si>
  <si>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</si>
  <si>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</si>
  <si>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</si>
  <si>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</si>
  <si>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</si>
  <si>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</si>
  <si>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</si>
  <si>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</si>
  <si>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</si>
  <si>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</si>
  <si>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</si>
  <si>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</si>
  <si>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</si>
  <si>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</si>
  <si>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</si>
  <si>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</si>
  <si>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</si>
  <si>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</si>
  <si>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</si>
  <si>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</si>
  <si>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</si>
  <si>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</si>
  <si>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</si>
  <si>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</si>
  <si>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</si>
  <si>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</si>
  <si>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</si>
  <si>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</si>
  <si>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</si>
  <si>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</si>
  <si>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</si>
  <si>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</si>
  <si>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</si>
  <si>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</si>
  <si>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</si>
  <si>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</si>
  <si>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</si>
  <si>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</si>
  <si>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</si>
  <si>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</si>
  <si>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</si>
  <si>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</si>
  <si>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</si>
  <si>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</si>
  <si>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</si>
  <si>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</si>
  <si>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</si>
  <si>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</si>
  <si>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</si>
  <si>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</si>
  <si>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</si>
  <si>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</si>
  <si>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</si>
  <si>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</si>
  <si>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</si>
  <si>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</si>
  <si>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</si>
  <si>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</si>
  <si>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</si>
  <si>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</si>
  <si>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</si>
  <si>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</si>
  <si>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</si>
  <si>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</si>
  <si>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</si>
  <si>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</si>
  <si>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</si>
  <si>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</si>
  <si>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</si>
  <si>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</si>
  <si>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</si>
  <si>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</si>
  <si>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</si>
  <si>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</si>
  <si>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</si>
  <si>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</si>
  <si>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</si>
  <si>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</si>
  <si>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</si>
  <si>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</si>
  <si>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</si>
  <si>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</si>
  <si>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</si>
  <si>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</si>
  <si>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</si>
  <si>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</si>
  <si>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</si>
  <si>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</si>
  <si>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</si>
  <si>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</si>
  <si>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</si>
  <si>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</si>
  <si>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</si>
  <si>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</si>
  <si>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</si>
  <si>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</si>
  <si>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</si>
  <si>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</si>
  <si>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</si>
  <si>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</si>
  <si>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</si>
  <si>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</si>
  <si>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</si>
  <si>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</si>
  <si>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</si>
  <si>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</si>
  <si>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</si>
  <si>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</si>
  <si>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</si>
  <si>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</si>
  <si>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</si>
  <si>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</si>
  <si>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</si>
  <si>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</si>
  <si>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</si>
  <si>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</si>
  <si>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</si>
  <si>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</si>
  <si>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</si>
  <si>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</si>
  <si>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</si>
  <si>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</si>
  <si>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</si>
  <si>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</si>
  <si>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</si>
  <si>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</si>
  <si>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</si>
  <si>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</si>
  <si>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</si>
  <si>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</si>
  <si>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</si>
  <si>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</si>
  <si>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</si>
  <si>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</si>
  <si>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</si>
  <si>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</si>
  <si>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</si>
  <si>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</si>
  <si>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</si>
  <si>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</si>
  <si>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</si>
  <si>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</si>
  <si>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</si>
  <si>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</si>
  <si>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</si>
  <si>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</si>
  <si>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</si>
  <si>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</si>
  <si>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</si>
  <si>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</si>
  <si>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</si>
  <si>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</si>
  <si>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</si>
  <si>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</si>
  <si>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</si>
  <si>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</si>
  <si>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</si>
  <si>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</si>
  <si>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</si>
  <si>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</si>
  <si>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</si>
  <si>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</si>
  <si>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</si>
  <si>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</si>
  <si>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</si>
  <si>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</si>
  <si>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</si>
  <si>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</si>
  <si>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</si>
  <si>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</si>
  <si>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</si>
  <si>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</si>
  <si>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</si>
  <si>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</si>
  <si>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</si>
  <si>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</si>
  <si>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</si>
  <si>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</si>
  <si>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</si>
  <si>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</si>
  <si>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</si>
  <si>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</si>
  <si>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</si>
  <si>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</si>
  <si>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</si>
  <si>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</si>
  <si>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</si>
  <si>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</si>
  <si>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</si>
  <si>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</si>
  <si>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</si>
  <si>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</si>
  <si>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</si>
  <si>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</si>
  <si>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</si>
  <si>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</si>
  <si>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</si>
  <si>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</si>
  <si>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</si>
  <si>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</si>
  <si>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</si>
  <si>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</si>
  <si>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</si>
  <si>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</si>
  <si>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</si>
  <si>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</si>
  <si>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</si>
  <si>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</si>
  <si>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</si>
  <si>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</si>
  <si>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</si>
  <si>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</si>
  <si>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</si>
  <si>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</si>
  <si>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</si>
  <si>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</si>
  <si>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</si>
  <si>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</si>
  <si>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</si>
  <si>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</si>
  <si>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</si>
  <si>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</si>
  <si>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</si>
  <si>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</si>
  <si>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</si>
  <si>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</si>
  <si>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</si>
  <si>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</si>
  <si>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</si>
  <si>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</si>
  <si>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</si>
  <si>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</si>
  <si>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</si>
  <si>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</si>
  <si>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</si>
  <si>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</si>
  <si>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</si>
  <si>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</si>
  <si>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</si>
  <si>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</si>
  <si>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</si>
  <si>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</si>
  <si>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</si>
  <si>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</si>
  <si>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</si>
  <si>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</si>
  <si>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</si>
  <si>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</si>
  <si>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</si>
  <si>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</si>
  <si>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</si>
  <si>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</si>
  <si>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</si>
  <si>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</si>
  <si>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</si>
  <si>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</si>
  <si>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</si>
  <si>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</si>
  <si>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</si>
  <si>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</si>
  <si>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</si>
  <si>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</si>
  <si>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</si>
  <si>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</si>
  <si>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</si>
  <si>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</si>
  <si>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</si>
  <si>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</si>
  <si>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</si>
  <si>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</si>
  <si>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</si>
  <si>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</si>
  <si>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</si>
  <si>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</si>
  <si>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</si>
  <si>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</si>
  <si>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</si>
  <si>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</si>
  <si>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</si>
  <si>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</si>
  <si>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</si>
  <si>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</si>
  <si>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</si>
  <si>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</si>
  <si>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</si>
  <si>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</si>
  <si>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</si>
  <si>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</si>
  <si>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</si>
  <si>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</si>
  <si>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</si>
  <si>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</si>
  <si>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</si>
  <si>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</si>
  <si>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</si>
  <si>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</si>
  <si>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</si>
  <si>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</si>
  <si>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</si>
  <si>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</si>
  <si>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</si>
  <si>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</si>
  <si>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</si>
  <si>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</si>
  <si>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</si>
  <si>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</si>
  <si>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</si>
  <si>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</si>
  <si>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</si>
  <si>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</si>
  <si>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</si>
  <si>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</si>
  <si>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</si>
  <si>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</si>
  <si>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</si>
  <si>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</si>
  <si>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</si>
  <si>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</si>
  <si>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</si>
  <si>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</si>
  <si>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</si>
  <si>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</si>
  <si>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</si>
  <si>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</si>
  <si>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</si>
  <si>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</si>
  <si>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</si>
  <si>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</si>
  <si>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</si>
  <si>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</si>
  <si>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</si>
  <si>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</si>
  <si>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</si>
  <si>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</si>
  <si>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</si>
  <si>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</si>
  <si>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</si>
  <si>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</si>
  <si>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</si>
  <si>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</si>
  <si>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</si>
  <si>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</si>
  <si>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</si>
  <si>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</si>
  <si>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</si>
  <si>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</si>
  <si>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</si>
  <si>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</si>
  <si>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</si>
  <si>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</si>
  <si>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</si>
  <si>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</si>
  <si>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</si>
  <si>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</si>
  <si>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</si>
  <si>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</si>
  <si>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</si>
  <si>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</si>
  <si>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</si>
  <si>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</si>
  <si>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</si>
  <si>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</si>
  <si>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</si>
  <si>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</si>
  <si>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</si>
  <si>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</si>
  <si>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</si>
  <si>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</si>
  <si>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</si>
  <si>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</si>
  <si>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</si>
  <si>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</si>
  <si>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</si>
  <si>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</si>
  <si>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</si>
  <si>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</si>
  <si>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</si>
  <si>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</si>
  <si>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</si>
  <si>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</si>
  <si>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</si>
  <si>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</si>
  <si>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</si>
  <si>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</si>
  <si>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</si>
  <si>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</si>
  <si>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</si>
  <si>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</si>
  <si>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</si>
  <si>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</si>
  <si>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</si>
  <si>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</si>
  <si>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</si>
  <si>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</si>
  <si>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</si>
  <si>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</si>
  <si>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</si>
  <si>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</si>
  <si>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</si>
  <si>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</si>
  <si>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</si>
  <si>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</si>
  <si>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</si>
  <si>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</si>
  <si>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</si>
  <si>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</si>
  <si>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</si>
  <si>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</si>
  <si>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</si>
  <si>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</si>
  <si>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</si>
  <si>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</si>
  <si>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</si>
  <si>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</si>
  <si>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</si>
  <si>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</si>
  <si>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</si>
  <si>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</si>
  <si>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</si>
  <si>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</si>
  <si>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</si>
  <si>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</si>
  <si>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</si>
  <si>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</si>
  <si>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</si>
  <si>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</si>
  <si>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</si>
  <si>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</si>
  <si>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</si>
  <si>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</si>
  <si>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</si>
  <si>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</si>
  <si>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</si>
  <si>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</si>
  <si>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</si>
  <si>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</si>
  <si>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</si>
  <si>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</si>
  <si>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</si>
  <si>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</si>
  <si>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</si>
  <si>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</si>
  <si>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</si>
  <si>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</si>
  <si>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</si>
  <si>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</si>
  <si>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</si>
  <si>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</si>
  <si>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</si>
  <si>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</si>
  <si>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</si>
  <si>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</si>
  <si>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</si>
  <si>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</si>
  <si>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</si>
  <si>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</si>
  <si>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</si>
  <si>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</si>
  <si>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</si>
  <si>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</si>
  <si>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</si>
  <si>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</si>
  <si>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</si>
  <si>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</si>
  <si>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</si>
  <si>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</si>
  <si>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</si>
  <si>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</si>
  <si>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</si>
  <si>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</si>
  <si>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</si>
  <si>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</si>
  <si>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</si>
  <si>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</si>
  <si>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</si>
  <si>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</si>
  <si>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</si>
  <si>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</si>
  <si>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</si>
  <si>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</si>
  <si>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</si>
  <si>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</si>
  <si>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</si>
  <si>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</si>
  <si>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</si>
  <si>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</si>
  <si>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</si>
  <si>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</si>
  <si>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</si>
  <si>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</si>
  <si>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</si>
  <si>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</si>
  <si>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</si>
  <si>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</si>
  <si>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</si>
  <si>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</si>
  <si>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</si>
  <si>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</si>
  <si>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</si>
  <si>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</si>
  <si>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</si>
  <si>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</si>
  <si>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</si>
  <si>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</si>
  <si>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</si>
  <si>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</si>
  <si>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</si>
  <si>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</si>
  <si>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</si>
  <si>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</si>
  <si>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</si>
  <si>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</si>
  <si>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</si>
  <si>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</si>
  <si>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</si>
  <si>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</si>
  <si>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</si>
  <si>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</si>
  <si>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</si>
  <si>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</si>
  <si>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</si>
  <si>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</si>
  <si>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</si>
  <si>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</si>
  <si>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</si>
  <si>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</si>
  <si>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</si>
  <si>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</si>
  <si>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</si>
  <si>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</si>
  <si>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</si>
  <si>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</si>
  <si>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</si>
  <si>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</si>
  <si>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</si>
  <si>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</si>
  <si>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</si>
  <si>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</si>
  <si>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</si>
  <si>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</si>
  <si>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</si>
  <si>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</si>
  <si>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</si>
  <si>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</si>
  <si>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</si>
  <si>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</si>
  <si>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</si>
  <si>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</si>
  <si>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</si>
  <si>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</si>
  <si>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</si>
  <si>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</si>
  <si>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</si>
  <si>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</si>
  <si>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</si>
  <si>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</si>
  <si>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</si>
  <si>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</si>
  <si>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</si>
  <si>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</si>
  <si>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</si>
  <si>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</si>
  <si>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</si>
  <si>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</si>
  <si>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</si>
  <si>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</si>
  <si>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</si>
  <si>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</si>
  <si>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</si>
  <si>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</si>
  <si>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</si>
  <si>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</si>
  <si>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</si>
  <si>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</si>
  <si>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</si>
  <si>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</si>
  <si>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</si>
  <si>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</si>
  <si>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</si>
  <si>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</si>
  <si>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</si>
  <si>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</si>
  <si>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</si>
  <si>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</si>
  <si>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</si>
  <si>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</si>
  <si>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</si>
  <si>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</si>
  <si>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</si>
  <si>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</si>
  <si>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</si>
  <si>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</si>
  <si>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</si>
  <si>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</si>
  <si>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</si>
  <si>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</si>
  <si>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</si>
  <si>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</si>
  <si>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</si>
  <si>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</si>
  <si>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</si>
  <si>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</si>
  <si>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</si>
  <si>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</si>
  <si>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</si>
  <si>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</si>
  <si>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</si>
  <si>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</si>
  <si>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</si>
  <si>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</si>
  <si>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</si>
  <si>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</si>
  <si>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</si>
  <si>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</si>
  <si>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</si>
  <si>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</si>
  <si>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</si>
  <si>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</si>
  <si>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</si>
  <si>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</si>
  <si>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</si>
  <si>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</si>
  <si>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</si>
  <si>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</si>
  <si>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</si>
  <si>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</si>
  <si>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</si>
  <si>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</si>
  <si>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</si>
  <si>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</si>
  <si>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</si>
  <si>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</si>
  <si>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</si>
  <si>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</si>
  <si>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</si>
  <si>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</si>
  <si>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</si>
  <si>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</si>
  <si>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</si>
  <si>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</si>
  <si>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</si>
  <si>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</si>
  <si>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</si>
  <si>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</si>
  <si>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</si>
  <si>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</si>
  <si>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</si>
  <si>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</si>
  <si>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</si>
  <si>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</si>
  <si>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</si>
  <si>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</si>
  <si>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</si>
  <si>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</si>
  <si>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</si>
  <si>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</si>
  <si>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</si>
  <si>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</si>
  <si>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</si>
  <si>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</si>
  <si>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</si>
  <si>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</si>
  <si>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</si>
  <si>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</si>
  <si>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</si>
  <si>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</si>
  <si>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</si>
  <si>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</si>
  <si>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</si>
  <si>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</si>
  <si>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</si>
  <si>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</si>
  <si>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</si>
  <si>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</si>
  <si>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</si>
  <si>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</si>
  <si>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</si>
  <si>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</si>
  <si>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</si>
  <si>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</si>
  <si>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</si>
  <si>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</si>
  <si>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</si>
  <si>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</si>
  <si>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</si>
  <si>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</si>
  <si>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</si>
  <si>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</si>
  <si>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</si>
  <si>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</si>
  <si>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</si>
  <si>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</si>
  <si>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</si>
  <si>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</si>
  <si>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</si>
  <si>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</si>
  <si>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</si>
  <si>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</si>
  <si>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</si>
  <si>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</si>
  <si>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</si>
  <si>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</si>
  <si>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</si>
  <si>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</si>
  <si>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</si>
  <si>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</si>
  <si>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</si>
  <si>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</si>
  <si>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</si>
  <si>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</si>
  <si>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</si>
  <si>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</si>
  <si>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</si>
  <si>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</si>
  <si>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</si>
  <si>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</si>
  <si>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</si>
  <si>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</si>
  <si>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</si>
  <si>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</si>
  <si>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</si>
  <si>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</si>
  <si>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</si>
  <si>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</si>
  <si>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</si>
  <si>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</si>
  <si>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</si>
  <si>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</si>
  <si>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</si>
  <si>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</si>
  <si>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</si>
  <si>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</si>
  <si>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</si>
  <si>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</si>
  <si>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</si>
  <si>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</si>
  <si>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</si>
  <si>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</si>
  <si>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</si>
  <si>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</si>
  <si>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</si>
  <si>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</si>
  <si>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</si>
  <si>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</si>
  <si>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</si>
  <si>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</si>
  <si>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</si>
  <si>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</si>
  <si>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</si>
  <si>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</si>
  <si>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</si>
  <si>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</si>
  <si>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</si>
  <si>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</si>
  <si>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</si>
  <si>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</si>
  <si>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</si>
  <si>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</si>
  <si>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</si>
  <si>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</si>
  <si>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</si>
  <si>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</si>
  <si>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</si>
  <si>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</si>
  <si>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</si>
  <si>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</si>
  <si>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</si>
  <si>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</si>
  <si>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</si>
  <si>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</si>
  <si>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</si>
  <si>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</si>
  <si>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</si>
  <si>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</si>
  <si>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</si>
  <si>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</si>
  <si>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</si>
  <si>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</si>
  <si>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</si>
  <si>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</si>
  <si>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</si>
  <si>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</si>
  <si>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</si>
  <si>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</si>
  <si>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</si>
  <si>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</si>
  <si>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</si>
  <si>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</si>
  <si>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</si>
  <si>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</si>
  <si>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</si>
  <si>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</si>
  <si>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</si>
  <si>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</si>
  <si>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</si>
  <si>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</si>
  <si>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</si>
  <si>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</si>
  <si>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</si>
  <si>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</si>
  <si>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</si>
  <si>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</si>
  <si>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</si>
  <si>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</si>
  <si>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</si>
  <si>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</si>
  <si>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</si>
  <si>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</si>
  <si>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</si>
  <si>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</si>
  <si>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</si>
  <si>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</si>
  <si>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</si>
  <si>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</si>
  <si>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</si>
  <si>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</si>
  <si>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</si>
  <si>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</si>
  <si>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</si>
  <si>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</si>
  <si>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</si>
  <si>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</si>
  <si>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</si>
  <si>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</si>
  <si>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</si>
  <si>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</si>
  <si>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</si>
  <si>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</si>
  <si>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</si>
  <si>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</si>
  <si>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</si>
  <si>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</si>
  <si>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</si>
  <si>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</si>
  <si>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</si>
  <si>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</si>
  <si>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</si>
  <si>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</si>
  <si>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</si>
  <si>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</si>
  <si>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</si>
  <si>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</si>
  <si>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</si>
  <si>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</si>
  <si>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</si>
  <si>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</si>
  <si>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</si>
  <si>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</si>
  <si>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</si>
  <si>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</si>
  <si>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</si>
  <si>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</si>
  <si>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</si>
  <si>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</si>
  <si>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</si>
  <si>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</si>
  <si>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</si>
  <si>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</si>
  <si>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</si>
  <si>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</si>
  <si>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</si>
  <si>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</si>
  <si>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</si>
  <si>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</si>
  <si>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</si>
  <si>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</si>
  <si>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</si>
  <si>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</si>
  <si>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</si>
  <si>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</si>
  <si>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</si>
  <si>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</si>
  <si>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</si>
  <si>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</si>
  <si>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</si>
  <si>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</si>
  <si>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</si>
  <si>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</si>
  <si>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</si>
  <si>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</si>
  <si>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</si>
  <si>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</si>
  <si>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</si>
  <si>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</si>
  <si>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</si>
  <si>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</si>
  <si>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</si>
  <si>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</si>
  <si>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</si>
  <si>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</si>
  <si>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</si>
  <si>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</si>
  <si>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</si>
  <si>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</si>
  <si>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</si>
  <si>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</si>
  <si>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</si>
  <si>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</si>
  <si>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</si>
  <si>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</si>
  <si>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</si>
  <si>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</si>
  <si>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</si>
  <si>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</si>
  <si>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</si>
  <si>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</si>
  <si>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</si>
  <si>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</si>
  <si>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</si>
  <si>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</si>
  <si>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</si>
  <si>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</si>
  <si>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</si>
  <si>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</si>
  <si>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</si>
  <si>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</si>
  <si>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</si>
  <si>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</si>
  <si>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</si>
  <si>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</si>
  <si>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</si>
  <si>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</si>
  <si>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</si>
  <si>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</si>
  <si>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</si>
  <si>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</si>
  <si>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</si>
  <si>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</si>
  <si>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</si>
  <si>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</si>
  <si>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</si>
  <si>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</si>
  <si>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</si>
  <si>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</si>
  <si>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</si>
  <si>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</si>
  <si>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</si>
  <si>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</si>
  <si>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</si>
  <si>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</si>
  <si>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</si>
  <si>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</si>
  <si>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</si>
  <si>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</si>
  <si>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</si>
  <si>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</si>
  <si>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</si>
  <si>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</si>
  <si>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</si>
  <si>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</si>
  <si>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</si>
  <si>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</si>
  <si>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</si>
  <si>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</si>
  <si>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</si>
  <si>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</si>
  <si>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</si>
  <si>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</si>
  <si>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</si>
  <si>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</si>
  <si>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</si>
  <si>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</si>
  <si>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</si>
  <si>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</si>
  <si>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</si>
  <si>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</si>
  <si>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</si>
  <si>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</si>
  <si>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</si>
  <si>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</si>
  <si>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</si>
  <si>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</si>
  <si>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</si>
  <si>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</si>
  <si>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</si>
  <si>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</si>
  <si>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</si>
  <si>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</si>
  <si>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</si>
  <si>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</si>
  <si>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</si>
  <si>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</si>
  <si>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</si>
  <si>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</si>
  <si>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</si>
  <si>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</si>
  <si>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</si>
  <si>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</si>
  <si>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</si>
  <si>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</si>
  <si>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</si>
  <si>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</si>
  <si>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</si>
  <si>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</si>
  <si>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</si>
  <si>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</si>
  <si>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</si>
  <si>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</si>
  <si>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</si>
  <si>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</si>
  <si>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</si>
  <si>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</si>
  <si>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</si>
  <si>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</si>
  <si>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</si>
  <si>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</si>
  <si>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</si>
  <si>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</si>
  <si>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</si>
  <si>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</si>
  <si>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</si>
  <si>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</si>
  <si>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</si>
  <si>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</si>
  <si>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</si>
  <si>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</si>
  <si>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</si>
  <si>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</si>
  <si>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</si>
  <si>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</si>
  <si>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</si>
  <si>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</si>
  <si>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</si>
  <si>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</si>
  <si>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</si>
  <si>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</si>
  <si>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</si>
  <si>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</si>
  <si>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</si>
  <si>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</si>
  <si>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</si>
  <si>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</si>
  <si>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</si>
  <si>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</si>
  <si>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</si>
  <si>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</si>
  <si>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</si>
  <si>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</si>
  <si>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</si>
  <si>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</si>
  <si>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</si>
  <si>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</si>
  <si>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</si>
  <si>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</si>
  <si>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</si>
  <si>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</si>
  <si>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</si>
  <si>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</si>
  <si>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</si>
  <si>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</si>
  <si>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</si>
  <si>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</si>
  <si>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</si>
  <si>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</si>
  <si>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</si>
  <si>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</si>
  <si>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</si>
  <si>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</si>
  <si>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</si>
  <si>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</si>
  <si>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</si>
  <si>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</si>
  <si>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</si>
  <si>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</si>
  <si>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</si>
  <si>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</si>
  <si>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</si>
  <si>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</si>
  <si>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</si>
  <si>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</si>
  <si>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</si>
  <si>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</si>
  <si>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</si>
  <si>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</si>
  <si>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</si>
  <si>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</si>
  <si>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</si>
  <si>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</si>
  <si>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</si>
  <si>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</si>
  <si>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</si>
  <si>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</si>
  <si>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</si>
  <si>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</si>
  <si>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</si>
  <si>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</si>
  <si>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</si>
  <si>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</si>
  <si>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</si>
  <si>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</si>
  <si>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</si>
  <si>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</si>
  <si>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</si>
  <si>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</si>
  <si>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</si>
  <si>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</si>
  <si>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</si>
  <si>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</si>
  <si>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</si>
  <si>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</si>
  <si>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</si>
  <si>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</si>
  <si>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</si>
  <si>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</si>
  <si>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</si>
  <si>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</si>
  <si>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</si>
  <si>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</si>
  <si>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</si>
  <si>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</si>
  <si>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</si>
  <si>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</si>
  <si>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</si>
  <si>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</si>
  <si>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</si>
  <si>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</si>
  <si>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</si>
  <si>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</si>
  <si>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</si>
  <si>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</si>
  <si>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</si>
  <si>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</si>
  <si>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</si>
  <si>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</si>
  <si>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</si>
  <si>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</si>
  <si>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</si>
  <si>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</si>
  <si>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</si>
  <si>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</si>
  <si>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</si>
  <si>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</si>
  <si>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</si>
  <si>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</si>
  <si>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</si>
  <si>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</si>
  <si>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</si>
  <si>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</si>
  <si>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</si>
  <si>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</si>
  <si>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</si>
  <si>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</si>
  <si>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</si>
  <si>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</si>
  <si>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</si>
  <si>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</si>
  <si>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</si>
  <si>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</si>
  <si>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</si>
  <si>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</si>
  <si>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</si>
  <si>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</si>
  <si>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</si>
  <si>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</si>
  <si>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</si>
  <si>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</si>
  <si>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</si>
  <si>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</si>
  <si>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</si>
  <si>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</si>
  <si>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</si>
  <si>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</si>
  <si>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</si>
  <si>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</si>
  <si>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</si>
  <si>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</si>
  <si>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</si>
  <si>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</si>
  <si>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</si>
  <si>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</si>
  <si>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</si>
  <si>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</si>
  <si>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</si>
  <si>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</si>
  <si>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</si>
  <si>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</si>
  <si>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</si>
  <si>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</si>
  <si>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</si>
  <si>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</si>
  <si>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</si>
  <si>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</si>
  <si>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</si>
  <si>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</si>
  <si>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</si>
  <si>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</si>
  <si>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</si>
  <si>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</si>
  <si>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</si>
  <si>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</si>
  <si>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</si>
  <si>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</si>
  <si>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</si>
  <si>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</si>
  <si>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</si>
  <si>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</si>
  <si>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</si>
  <si>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</si>
  <si>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</si>
  <si>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</si>
  <si>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</si>
  <si>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</si>
  <si>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</si>
  <si>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</si>
  <si>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</si>
  <si>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</si>
  <si>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</si>
  <si>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</si>
  <si>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</si>
  <si>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</si>
  <si>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</si>
  <si>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</si>
  <si>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</si>
  <si>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</si>
  <si>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</si>
  <si>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</si>
  <si>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</si>
  <si>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</si>
  <si>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</si>
  <si>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</si>
  <si>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</si>
  <si>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</si>
  <si>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</si>
  <si>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</si>
  <si>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</si>
  <si>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</si>
  <si>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</si>
  <si>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</si>
  <si>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</si>
  <si>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</si>
  <si>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</si>
  <si>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</si>
  <si>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</si>
  <si>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</si>
  <si>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</si>
  <si>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</si>
  <si>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</si>
  <si>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</si>
  <si>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</si>
  <si>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</si>
  <si>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</si>
  <si>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</si>
  <si>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</si>
  <si>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</si>
  <si>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</si>
  <si>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</si>
  <si>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</si>
  <si>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</si>
  <si>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</si>
  <si>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</si>
  <si>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</si>
  <si>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</si>
  <si>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</si>
  <si>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</si>
  <si>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</si>
  <si>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</si>
  <si>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</si>
  <si>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</si>
  <si>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</si>
  <si>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</si>
  <si>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</si>
  <si>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</si>
  <si>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</si>
  <si>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</si>
  <si>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</si>
  <si>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</si>
  <si>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</si>
  <si>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</si>
  <si>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</si>
  <si>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</si>
  <si>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</si>
  <si>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</si>
  <si>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</si>
  <si>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</si>
  <si>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</si>
  <si>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</si>
  <si>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</si>
  <si>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</si>
  <si>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</si>
  <si>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</si>
  <si>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</si>
  <si>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</si>
  <si>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</si>
  <si>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</si>
  <si>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</si>
  <si>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</si>
  <si>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</si>
  <si>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</si>
  <si>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</si>
  <si>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</si>
  <si>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</si>
  <si>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</si>
  <si>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</si>
  <si>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</si>
  <si>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</si>
  <si>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</si>
  <si>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</si>
  <si>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</si>
  <si>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</si>
  <si>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</si>
  <si>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</si>
  <si>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</si>
  <si>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</si>
  <si>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</si>
  <si>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</si>
  <si>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</si>
  <si>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</si>
  <si>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</si>
  <si>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</si>
  <si>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</si>
  <si>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</si>
  <si>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</si>
  <si>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</si>
  <si>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</si>
  <si>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</si>
  <si>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</si>
  <si>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</si>
  <si>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</si>
  <si>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</si>
  <si>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</si>
  <si>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</si>
  <si>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</si>
  <si>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</si>
  <si>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</si>
  <si>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</si>
  <si>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</si>
  <si>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</si>
  <si>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</si>
  <si>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</si>
  <si>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</si>
  <si>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</si>
  <si>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</si>
  <si>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</si>
  <si>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</si>
  <si>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</si>
  <si>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</si>
  <si>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</si>
  <si>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</si>
  <si>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</si>
  <si>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</si>
  <si>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</si>
  <si>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</si>
  <si>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</si>
  <si>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</si>
  <si>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</si>
  <si>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</si>
  <si>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</si>
  <si>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</si>
  <si>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</si>
  <si>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</si>
  <si>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</si>
  <si>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</si>
  <si>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</si>
  <si>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</si>
  <si>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</si>
  <si>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</si>
  <si>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</si>
  <si>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</si>
  <si>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</si>
  <si>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</si>
  <si>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</si>
  <si>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</si>
  <si>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</si>
  <si>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</si>
  <si>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</si>
  <si>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</si>
  <si>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</si>
  <si>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</si>
  <si>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</si>
  <si>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</si>
  <si>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</si>
  <si>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</si>
  <si>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</si>
  <si>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</si>
  <si>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</si>
  <si>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</si>
  <si>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</si>
  <si>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</si>
  <si>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</si>
  <si>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</si>
  <si>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</si>
  <si>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</si>
  <si>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</si>
  <si>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</si>
  <si>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</si>
  <si>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</si>
  <si>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</si>
  <si>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</si>
  <si>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</si>
  <si>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</si>
  <si>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</si>
  <si>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</si>
  <si>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</si>
  <si>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</si>
  <si>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</si>
  <si>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</si>
  <si>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</si>
  <si>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</si>
  <si>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</si>
  <si>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</si>
  <si>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</si>
  <si>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</si>
  <si>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</si>
  <si>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</si>
  <si>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</si>
  <si>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</si>
  <si>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</si>
  <si>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</si>
  <si>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</si>
  <si>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</si>
  <si>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</si>
  <si>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</si>
  <si>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</si>
  <si>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</si>
  <si>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</si>
  <si>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</si>
  <si>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</si>
  <si>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</si>
  <si>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</si>
  <si>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</si>
  <si>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</si>
  <si>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</si>
  <si>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</si>
  <si>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</si>
  <si>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</si>
  <si>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</si>
  <si>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</si>
  <si>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</si>
  <si>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</si>
  <si>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</si>
  <si>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</si>
  <si>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</si>
  <si>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</si>
  <si>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</si>
  <si>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</si>
  <si>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</si>
  <si>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</si>
  <si>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</si>
  <si>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</si>
  <si>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</si>
  <si>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</si>
  <si>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</si>
  <si>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</si>
  <si>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</si>
  <si>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</si>
  <si>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</si>
  <si>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</si>
  <si>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</si>
  <si>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</si>
  <si>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</si>
  <si>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</si>
  <si>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</si>
  <si>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</si>
  <si>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</si>
  <si>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</si>
  <si>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</si>
  <si>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</si>
  <si>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</si>
  <si>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</si>
  <si>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</si>
  <si>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</si>
  <si>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</si>
  <si>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</si>
  <si>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</si>
  <si>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</si>
  <si>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</si>
  <si>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</si>
  <si>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</si>
  <si>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</si>
  <si>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</si>
  <si>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</si>
  <si>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</si>
  <si>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</si>
  <si>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</si>
  <si>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</si>
  <si>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</si>
  <si>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</si>
  <si>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</si>
  <si>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</si>
  <si>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</si>
  <si>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</si>
  <si>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</si>
  <si>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</si>
  <si>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</si>
  <si>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</si>
  <si>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</si>
  <si>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</si>
  <si>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</si>
  <si>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</si>
  <si>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</si>
  <si>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</si>
  <si>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</si>
  <si>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</si>
  <si>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</si>
  <si>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</si>
  <si>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</si>
  <si>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</si>
  <si>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</si>
  <si>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</si>
  <si>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</si>
  <si>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</si>
  <si>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</si>
  <si>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</si>
  <si>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</si>
  <si>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</si>
  <si>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</si>
  <si>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</si>
  <si>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</si>
  <si>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</si>
  <si>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</si>
  <si>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</si>
  <si>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</si>
  <si>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</si>
  <si>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</si>
  <si>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</si>
  <si>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</si>
  <si>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</si>
  <si>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</si>
  <si>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</si>
  <si>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</si>
  <si>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</si>
  <si>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</si>
  <si>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</si>
  <si>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</si>
  <si>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</si>
  <si>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</si>
  <si>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</si>
  <si>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</si>
  <si>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</si>
  <si>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</si>
  <si>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</si>
  <si>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</si>
  <si>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</si>
  <si>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</si>
  <si>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</si>
  <si>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</si>
  <si>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</si>
  <si>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</si>
  <si>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</si>
  <si>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</si>
  <si>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</si>
  <si>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</si>
  <si>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</si>
  <si>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</si>
  <si>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</si>
  <si>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</si>
  <si>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</si>
  <si>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</si>
  <si>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</si>
  <si>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</si>
  <si>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</si>
  <si>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</si>
  <si>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</si>
  <si>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</si>
  <si>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</si>
  <si>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</si>
  <si>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</si>
  <si>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</si>
  <si>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</si>
  <si>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</si>
  <si>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</si>
  <si>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</si>
  <si>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</si>
  <si>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</si>
  <si>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</si>
  <si>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</si>
  <si>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</si>
  <si>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</si>
  <si>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</si>
  <si>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</si>
  <si>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</si>
  <si>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</si>
  <si>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</si>
  <si>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</si>
  <si>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</si>
  <si>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</si>
  <si>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</si>
  <si>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</si>
  <si>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</si>
  <si>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</si>
  <si>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</si>
  <si>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</si>
  <si>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</si>
  <si>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</si>
  <si>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</si>
  <si>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</si>
  <si>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</si>
  <si>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</si>
  <si>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</si>
  <si>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</si>
  <si>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</si>
  <si>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</si>
  <si>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</si>
  <si>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</si>
  <si>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</si>
  <si>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</si>
  <si>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</si>
  <si>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</si>
  <si>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</si>
  <si>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</si>
  <si>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</si>
  <si>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</si>
  <si>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</si>
  <si>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</si>
  <si>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</si>
  <si>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</si>
  <si>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</si>
  <si>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</si>
  <si>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</si>
  <si>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</si>
  <si>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</si>
  <si>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</si>
  <si>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</si>
  <si>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</si>
  <si>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</si>
  <si>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</si>
  <si>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</si>
  <si>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</si>
  <si>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</si>
  <si>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</si>
  <si>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</si>
  <si>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</si>
  <si>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</si>
  <si>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</si>
  <si>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</si>
  <si>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</si>
  <si>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</si>
  <si>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</si>
  <si>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</si>
  <si>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</si>
  <si>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</si>
  <si>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</si>
  <si>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</si>
  <si>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</si>
  <si>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</si>
  <si>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</si>
  <si>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</si>
  <si>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</si>
  <si>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</si>
  <si>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</si>
  <si>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</si>
  <si>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</si>
  <si>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</si>
  <si>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</si>
  <si>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</si>
  <si>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</si>
  <si>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</si>
  <si>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</si>
  <si>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</si>
  <si>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</si>
  <si>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</si>
  <si>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</si>
  <si>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</si>
  <si>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</si>
  <si>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</si>
  <si>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</si>
  <si>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</si>
  <si>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</si>
  <si>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</si>
  <si>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</si>
  <si>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</si>
  <si>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</si>
  <si>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</si>
  <si>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</si>
  <si>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</si>
  <si>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</si>
  <si>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</si>
  <si>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</si>
  <si>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</si>
  <si>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</si>
  <si>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</si>
  <si>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</si>
  <si>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</si>
  <si>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</si>
  <si>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</si>
  <si>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</si>
  <si>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</si>
  <si>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</si>
  <si>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</si>
  <si>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</si>
  <si>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</si>
  <si>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</si>
  <si>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</si>
  <si>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</si>
  <si>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</si>
  <si>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</si>
  <si>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</si>
  <si>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</si>
  <si>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</si>
  <si>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</si>
  <si>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</si>
  <si>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</si>
  <si>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</si>
  <si>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</si>
  <si>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</si>
  <si>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</si>
  <si>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</si>
  <si>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</si>
  <si>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</si>
  <si>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</si>
  <si>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</si>
  <si>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</si>
  <si>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</si>
  <si>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</si>
  <si>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</si>
  <si>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</si>
  <si>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</si>
  <si>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</si>
  <si>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</si>
  <si>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</si>
  <si>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</si>
  <si>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</si>
  <si>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</si>
  <si>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</si>
  <si>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</si>
  <si>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</si>
  <si>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</si>
  <si>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</si>
  <si>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</si>
  <si>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</si>
  <si>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</si>
  <si>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</si>
  <si>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</si>
  <si>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</si>
  <si>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</si>
  <si>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</si>
  <si>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</si>
  <si>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</si>
  <si>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</si>
  <si>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</si>
  <si>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</si>
  <si>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</si>
  <si>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</si>
  <si>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</si>
  <si>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</si>
  <si>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</si>
  <si>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</si>
  <si>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</si>
  <si>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</si>
  <si>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</si>
  <si>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</si>
  <si>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</si>
  <si>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</si>
  <si>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</si>
  <si>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</si>
  <si>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</si>
  <si>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</si>
  <si>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</si>
  <si>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</si>
  <si>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</si>
  <si>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</si>
  <si>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</si>
  <si>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</si>
  <si>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</si>
  <si>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</si>
  <si>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</si>
  <si>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</si>
  <si>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</si>
  <si>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</si>
  <si>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</si>
  <si>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</si>
  <si>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</si>
  <si>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</si>
  <si>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</si>
  <si>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</si>
  <si>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</si>
  <si>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</si>
  <si>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</si>
  <si>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</si>
  <si>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</si>
  <si>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</si>
  <si>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</si>
  <si>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</si>
  <si>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</si>
  <si>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</si>
  <si>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</si>
  <si>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</si>
  <si>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</si>
  <si>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</si>
  <si>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</si>
  <si>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</si>
  <si>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</si>
  <si>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</si>
  <si>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</si>
  <si>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</si>
  <si>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</si>
  <si>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</si>
  <si>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</si>
  <si>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</si>
  <si>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</si>
  <si>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</si>
  <si>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</si>
  <si>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</si>
  <si>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</si>
  <si>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</si>
  <si>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</si>
  <si>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</si>
  <si>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</si>
  <si>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</si>
  <si>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</si>
  <si>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</si>
  <si>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</si>
  <si>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</si>
  <si>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</si>
  <si>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</si>
  <si>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</si>
  <si>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</si>
  <si>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</si>
  <si>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</si>
  <si>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</si>
  <si>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</si>
  <si>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</si>
  <si>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</si>
  <si>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</si>
  <si>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</si>
  <si>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</si>
  <si>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</si>
  <si>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</si>
  <si>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</si>
  <si>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</si>
  <si>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</si>
  <si>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</si>
  <si>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</si>
  <si>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</si>
  <si>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</si>
  <si>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</si>
  <si>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</si>
  <si>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</si>
  <si>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</si>
  <si>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</si>
  <si>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</si>
  <si>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</si>
  <si>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</si>
  <si>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</si>
  <si>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</si>
  <si>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</si>
  <si>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</si>
  <si>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</si>
  <si>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</si>
  <si>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</si>
  <si>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</si>
  <si>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</si>
  <si>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</si>
  <si>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</si>
  <si>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</si>
  <si>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</si>
  <si>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</si>
  <si>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</si>
  <si>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</si>
  <si>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</si>
  <si>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</si>
  <si>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</si>
  <si>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</si>
  <si>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</si>
  <si>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</si>
  <si>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</si>
  <si>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</si>
  <si>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</si>
  <si>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</si>
  <si>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</si>
  <si>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</si>
  <si>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</si>
  <si>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</si>
  <si>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</si>
  <si>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</si>
  <si>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</si>
  <si>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</si>
  <si>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</si>
  <si>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</si>
  <si>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</si>
  <si>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</si>
  <si>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</si>
  <si>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</si>
  <si>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</si>
  <si>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</si>
  <si>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</si>
  <si>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</si>
  <si>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</si>
  <si>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</si>
  <si>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</si>
  <si>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</si>
  <si>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</si>
  <si>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</si>
  <si>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</si>
  <si>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</si>
  <si>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</si>
  <si>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</si>
  <si>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</si>
  <si>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</si>
  <si>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</si>
  <si>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</si>
  <si>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</si>
  <si>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</si>
  <si>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</si>
  <si>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</si>
  <si>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</si>
  <si>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</si>
  <si>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</si>
  <si>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</si>
  <si>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</si>
  <si>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</si>
  <si>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</si>
  <si>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</si>
  <si>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</si>
  <si>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</si>
  <si>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</si>
  <si>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</si>
  <si>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</si>
  <si>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</si>
  <si>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</si>
  <si>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</si>
  <si>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</si>
  <si>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</si>
  <si>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</si>
  <si>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</si>
  <si>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</si>
  <si>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</si>
  <si>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</si>
  <si>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</si>
  <si>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</si>
  <si>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</si>
  <si>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</si>
  <si>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</si>
  <si>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</si>
  <si>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</si>
  <si>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</si>
  <si>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</si>
  <si>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</si>
  <si>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</si>
  <si>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</si>
  <si>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</si>
  <si>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</si>
  <si>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</si>
  <si>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</si>
  <si>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</si>
  <si>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</si>
  <si>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</si>
  <si>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</si>
  <si>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</si>
  <si>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</si>
  <si>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</si>
  <si>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</si>
  <si>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</si>
  <si>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</si>
  <si>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</si>
  <si>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</si>
  <si>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</si>
  <si>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</si>
  <si>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</si>
  <si>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</si>
  <si>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</si>
  <si>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</si>
  <si>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</si>
  <si>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</si>
  <si>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</si>
  <si>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</si>
  <si>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</si>
  <si>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</si>
  <si>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</si>
  <si>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</si>
  <si>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</si>
  <si>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</si>
  <si>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</si>
  <si>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</si>
  <si>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</si>
  <si>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</si>
  <si>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</si>
  <si>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</si>
  <si>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</si>
  <si>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</si>
  <si>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</si>
  <si>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</si>
  <si>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</si>
  <si>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</si>
  <si>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</si>
  <si>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</si>
  <si>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</si>
  <si>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</si>
  <si>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</si>
  <si>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</si>
  <si>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</si>
  <si>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</si>
  <si>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</si>
  <si>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</si>
  <si>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</si>
  <si>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</si>
  <si>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</si>
  <si>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</si>
  <si>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</si>
  <si>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</si>
  <si>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</si>
  <si>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</si>
  <si>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</si>
  <si>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</si>
  <si>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</si>
  <si>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</si>
  <si>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</si>
  <si>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</si>
  <si>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</si>
  <si>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</si>
  <si>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</si>
  <si>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</si>
  <si>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</si>
  <si>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</si>
  <si>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</si>
  <si>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</si>
  <si>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</si>
  <si>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</si>
  <si>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</si>
  <si>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</si>
  <si>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</si>
  <si>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</si>
  <si>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</si>
  <si>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</si>
  <si>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</si>
  <si>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</si>
  <si>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</si>
  <si>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</si>
  <si>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</si>
  <si>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</si>
  <si>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</si>
  <si>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</si>
  <si>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</si>
  <si>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</si>
  <si>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</si>
  <si>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</si>
  <si>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</si>
  <si>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</si>
  <si>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</si>
  <si>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</si>
  <si>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</si>
  <si>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</si>
  <si>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</si>
  <si>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</si>
  <si>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</si>
  <si>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</si>
  <si>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</si>
  <si>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</si>
  <si>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</si>
  <si>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</si>
  <si>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</si>
  <si>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</si>
  <si>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</si>
  <si>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</si>
  <si>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</si>
  <si>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</si>
  <si>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</si>
  <si>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</si>
  <si>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</si>
  <si>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</si>
  <si>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</si>
  <si>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</si>
  <si>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</si>
  <si>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</si>
  <si>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</si>
  <si>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</si>
  <si>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</si>
  <si>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</si>
  <si>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</si>
  <si>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</si>
  <si>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</si>
  <si>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</si>
  <si>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</si>
  <si>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</si>
  <si>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</si>
  <si>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</si>
  <si>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</si>
  <si>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</si>
  <si>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</si>
  <si>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</si>
  <si>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</si>
  <si>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</si>
  <si>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</si>
  <si>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</si>
  <si>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</si>
  <si>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</si>
  <si>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</si>
  <si>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</si>
  <si>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</si>
  <si>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</si>
  <si>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</si>
  <si>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</si>
  <si>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</si>
  <si>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</si>
  <si>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</si>
  <si>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</si>
  <si>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</si>
  <si>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</si>
  <si>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</si>
  <si>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</si>
  <si>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</si>
  <si>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</si>
  <si>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</si>
  <si>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</si>
  <si>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</si>
  <si>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</si>
  <si>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</si>
  <si>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</si>
  <si>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</si>
  <si>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</si>
  <si>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</si>
  <si>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</si>
  <si>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</si>
  <si>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</si>
  <si>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</si>
  <si>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</si>
  <si>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</si>
  <si>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</si>
  <si>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</si>
  <si>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</si>
  <si>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</si>
  <si>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</si>
  <si>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</si>
  <si>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</si>
  <si>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</si>
  <si>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</si>
  <si>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</si>
  <si>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</si>
  <si>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</si>
  <si>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</si>
  <si>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</si>
  <si>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</si>
  <si>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</si>
  <si>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</si>
  <si>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</si>
  <si>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</si>
  <si>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</si>
  <si>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</si>
  <si>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</si>
  <si>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</si>
  <si>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</si>
  <si>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</si>
  <si>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</si>
  <si>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</si>
  <si>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</si>
  <si>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</si>
  <si>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</si>
  <si>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</si>
  <si>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</si>
  <si>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</si>
  <si>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</si>
  <si>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</si>
  <si>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</si>
  <si>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</si>
  <si>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</si>
  <si>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</si>
  <si>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</si>
  <si>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</si>
  <si>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</si>
  <si>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</si>
  <si>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</si>
  <si>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</si>
  <si>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</si>
  <si>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</si>
  <si>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</si>
  <si>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</si>
  <si>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</si>
  <si>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</si>
  <si>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</si>
  <si>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</si>
  <si>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</si>
  <si>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</si>
  <si>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</si>
  <si>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</si>
  <si>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</si>
  <si>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</si>
  <si>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</si>
  <si>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</si>
  <si>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</si>
  <si>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</si>
  <si>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</si>
  <si>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</si>
  <si>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</si>
  <si>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</si>
  <si>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</si>
  <si>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</si>
  <si>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</si>
  <si>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</si>
  <si>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</si>
  <si>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</si>
  <si>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</si>
  <si>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</si>
  <si>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</si>
  <si>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</si>
  <si>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</si>
  <si>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</si>
  <si>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</si>
  <si>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</si>
  <si>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</si>
  <si>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</si>
  <si>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</si>
  <si>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</si>
  <si>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</si>
  <si>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</si>
  <si>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</si>
  <si>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</si>
  <si>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</si>
  <si>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</si>
  <si>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</si>
  <si>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</si>
  <si>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</si>
  <si>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</si>
  <si>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</si>
  <si>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</si>
  <si>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</si>
  <si>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</si>
  <si>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</si>
  <si>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</si>
  <si>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</si>
  <si>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</si>
  <si>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</si>
  <si>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</si>
  <si>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</si>
  <si>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</si>
  <si>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</si>
  <si>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</si>
  <si>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</si>
  <si>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</si>
  <si>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</si>
  <si>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</si>
  <si>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</si>
  <si>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</si>
  <si>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</si>
  <si>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</si>
  <si>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</si>
  <si>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</si>
  <si>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</si>
  <si>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</si>
  <si>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</si>
  <si>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</si>
  <si>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</si>
  <si>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</si>
  <si>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</si>
  <si>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</si>
  <si>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</si>
  <si>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</si>
  <si>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</si>
  <si>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</si>
  <si>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</si>
  <si>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</si>
  <si>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</si>
  <si>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</si>
  <si>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</si>
  <si>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</si>
  <si>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</si>
  <si>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</si>
  <si>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</si>
  <si>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</si>
  <si>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</si>
  <si>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</si>
  <si>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</si>
  <si>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</si>
  <si>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</si>
  <si>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</si>
  <si>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</si>
  <si>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</si>
  <si>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</si>
  <si>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</si>
  <si>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</si>
  <si>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</si>
  <si>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</si>
  <si>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</si>
  <si>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</si>
  <si>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</si>
  <si>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</si>
  <si>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</si>
  <si>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</si>
  <si>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</si>
  <si>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</si>
  <si>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</si>
  <si>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</si>
  <si>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</si>
  <si>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</si>
  <si>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</si>
  <si>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</si>
  <si>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</si>
  <si>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</si>
  <si>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</si>
  <si>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</si>
  <si>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</si>
  <si>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</si>
  <si>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</si>
  <si>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</si>
  <si>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</si>
  <si>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</si>
  <si>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</si>
  <si>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</si>
  <si>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</si>
  <si>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</si>
  <si>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</si>
  <si>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</si>
  <si>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</si>
  <si>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</si>
  <si>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</si>
  <si>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</si>
  <si>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</si>
  <si>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</si>
  <si>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</si>
  <si>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</si>
  <si>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</si>
  <si>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</si>
  <si>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</si>
  <si>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</si>
  <si>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</si>
  <si>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</si>
  <si>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</si>
  <si>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</si>
  <si>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</si>
  <si>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</si>
  <si>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</si>
  <si>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</si>
  <si>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</si>
  <si>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</si>
  <si>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</si>
  <si>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</si>
  <si>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</si>
  <si>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</si>
  <si>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</si>
  <si>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</si>
  <si>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</si>
  <si>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</si>
  <si>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</si>
  <si>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</si>
  <si>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</si>
  <si>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</si>
  <si>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</si>
  <si>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</si>
  <si>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</si>
  <si>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</si>
  <si>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</si>
  <si>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</si>
  <si>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</si>
  <si>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</si>
  <si>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</si>
  <si>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</si>
  <si>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</si>
  <si>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</si>
  <si>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</si>
  <si>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</si>
  <si>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</si>
  <si>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</si>
  <si>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</si>
  <si>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</si>
  <si>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</si>
  <si>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</si>
  <si>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</si>
  <si>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</si>
  <si>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</si>
  <si>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</si>
  <si>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</si>
  <si>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</si>
  <si>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</si>
  <si>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</si>
  <si>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</si>
  <si>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</si>
  <si>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</si>
  <si>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</si>
  <si>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</si>
  <si>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</si>
  <si>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</si>
  <si>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</si>
  <si>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</si>
  <si>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</si>
  <si>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</si>
  <si>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</si>
  <si>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</si>
  <si>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</si>
  <si>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</si>
  <si>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</si>
  <si>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</si>
  <si>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</si>
  <si>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</si>
  <si>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</si>
  <si>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</si>
  <si>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</si>
  <si>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</si>
  <si>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</si>
  <si>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</si>
  <si>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</si>
  <si>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</si>
  <si>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</si>
  <si>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</si>
  <si>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</si>
  <si>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</si>
  <si>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</si>
  <si>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</si>
  <si>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</si>
  <si>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</si>
  <si>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</si>
  <si>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</si>
  <si>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</si>
  <si>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</si>
  <si>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</si>
  <si>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</si>
  <si>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</si>
  <si>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</si>
  <si>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</si>
  <si>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</si>
  <si>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</si>
  <si>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</si>
  <si>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</si>
  <si>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</si>
  <si>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</si>
  <si>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</si>
  <si>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</si>
  <si>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</si>
  <si>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</si>
  <si>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</si>
  <si>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</si>
  <si>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</si>
  <si>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</si>
  <si>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</si>
  <si>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</si>
  <si>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</si>
  <si>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</si>
  <si>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</si>
  <si>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</si>
  <si>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</si>
  <si>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</si>
  <si>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</si>
  <si>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</si>
  <si>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</si>
  <si>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</si>
  <si>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</si>
  <si>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</si>
  <si>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</si>
  <si>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</si>
  <si>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</si>
  <si>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</si>
  <si>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</si>
  <si>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</si>
  <si>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</si>
  <si>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</si>
  <si>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</si>
  <si>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</si>
  <si>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</si>
  <si>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</si>
  <si>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</si>
  <si>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</si>
  <si>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</si>
  <si>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</si>
  <si>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</si>
  <si>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</si>
  <si>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</si>
  <si>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</si>
  <si>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</si>
  <si>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</si>
  <si>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</si>
  <si>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</si>
  <si>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</si>
  <si>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</si>
  <si>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</si>
  <si>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</si>
  <si>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</si>
  <si>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</si>
  <si>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</si>
  <si>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</si>
  <si>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</si>
  <si>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</si>
  <si>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</si>
  <si>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</si>
  <si>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</si>
  <si>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</si>
  <si>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</si>
  <si>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</si>
  <si>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</si>
  <si>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</si>
  <si>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</si>
  <si>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</si>
  <si>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</si>
  <si>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</si>
  <si>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</si>
  <si>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</si>
  <si>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</si>
  <si>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</si>
  <si>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</si>
  <si>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</si>
  <si>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</si>
  <si>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</si>
  <si>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</si>
  <si>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</si>
  <si>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</si>
  <si>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</si>
  <si>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</si>
  <si>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</si>
  <si>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</si>
  <si>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</si>
  <si>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</si>
  <si>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</si>
  <si>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</si>
  <si>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</si>
  <si>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</si>
  <si>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</si>
  <si>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</si>
  <si>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</si>
  <si>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</si>
  <si>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</si>
  <si>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</si>
  <si>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</si>
  <si>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</si>
  <si>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</si>
  <si>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</si>
  <si>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</si>
  <si>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</si>
  <si>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</si>
  <si>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</si>
  <si>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</si>
  <si>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</si>
  <si>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</si>
  <si>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</si>
  <si>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</si>
  <si>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</si>
  <si>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</si>
  <si>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</si>
  <si>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</si>
  <si>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</si>
  <si>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</si>
  <si>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</si>
  <si>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</si>
  <si>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</si>
  <si>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</si>
  <si>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</si>
  <si>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</si>
  <si>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</si>
  <si>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</si>
  <si>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</si>
  <si>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</si>
  <si>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</si>
  <si>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</si>
  <si>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</si>
  <si>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</si>
  <si>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</si>
  <si>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</si>
  <si>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</si>
  <si>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</si>
  <si>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</si>
  <si>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</si>
  <si>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</si>
  <si>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</si>
  <si>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</si>
  <si>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</si>
  <si>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</si>
  <si>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</si>
  <si>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</si>
  <si>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</si>
  <si>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</si>
  <si>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</si>
  <si>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</si>
  <si>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</si>
  <si>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</si>
  <si>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</si>
  <si>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</si>
  <si>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</si>
  <si>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</si>
  <si>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</si>
  <si>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</si>
  <si>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</si>
  <si>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</si>
  <si>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</si>
  <si>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</si>
  <si>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</si>
  <si>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</si>
  <si>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</si>
  <si>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</si>
  <si>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</si>
  <si>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</si>
  <si>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</si>
  <si>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</si>
  <si>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</si>
  <si>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</si>
  <si>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</si>
  <si>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</si>
  <si>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</si>
  <si>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</si>
  <si>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</si>
  <si>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</si>
  <si>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</si>
  <si>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</si>
  <si>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</si>
  <si>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</si>
  <si>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</si>
  <si>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</si>
  <si>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</si>
  <si>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</si>
  <si>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</si>
  <si>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</si>
  <si>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</si>
  <si>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</si>
  <si>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</si>
  <si>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</si>
  <si>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</si>
  <si>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</si>
  <si>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</si>
  <si>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</si>
  <si>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</si>
  <si>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</si>
  <si>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</si>
  <si>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</si>
  <si>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</si>
  <si>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</si>
  <si>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</si>
  <si>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</si>
  <si>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</si>
  <si>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</si>
  <si>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</si>
  <si>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</si>
  <si>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</si>
  <si>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</si>
  <si>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</si>
  <si>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</si>
  <si>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</si>
  <si>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</si>
  <si>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</si>
  <si>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</si>
  <si>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</si>
  <si>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</si>
  <si>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</si>
  <si>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</si>
  <si>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</si>
  <si>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</si>
  <si>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</si>
  <si>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</si>
  <si>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</si>
  <si>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</si>
  <si>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</si>
  <si>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</si>
  <si>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</si>
  <si>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</si>
  <si>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</si>
  <si>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</si>
  <si>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</si>
  <si>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</si>
  <si>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</si>
  <si>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</si>
  <si>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</si>
  <si>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</si>
  <si>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</si>
  <si>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</si>
  <si>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</si>
  <si>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</si>
  <si>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</si>
  <si>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</si>
  <si>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</si>
  <si>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</si>
  <si>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</si>
  <si>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</si>
  <si>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</si>
  <si>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</si>
  <si>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</si>
  <si>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</si>
  <si>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</si>
  <si>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</si>
  <si>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</si>
  <si>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</si>
  <si>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</si>
  <si>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</si>
  <si>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</si>
  <si>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</si>
  <si>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</si>
  <si>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</si>
  <si>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</si>
  <si>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</si>
  <si>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</si>
  <si>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</si>
  <si>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</si>
  <si>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</si>
  <si>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</si>
  <si>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</si>
  <si>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</si>
  <si>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</si>
  <si>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</si>
  <si>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</si>
  <si>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</si>
  <si>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</si>
  <si>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</si>
  <si>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</si>
  <si>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</si>
  <si>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</si>
  <si>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</si>
  <si>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</si>
  <si>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</si>
  <si>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</si>
  <si>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</si>
  <si>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</si>
  <si>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</si>
  <si>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</si>
  <si>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</si>
  <si>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</si>
  <si>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</si>
  <si>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</si>
  <si>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</si>
  <si>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</si>
  <si>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</si>
  <si>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</si>
  <si>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</si>
  <si>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</si>
  <si>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</si>
  <si>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</si>
  <si>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</si>
  <si>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</si>
  <si>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</si>
  <si>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</si>
  <si>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</si>
  <si>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</si>
  <si>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</si>
  <si>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</si>
  <si>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</si>
  <si>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</si>
  <si>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</si>
  <si>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</si>
  <si>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</si>
  <si>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</si>
  <si>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</si>
  <si>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</si>
  <si>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</si>
  <si>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</si>
  <si>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</si>
  <si>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</si>
  <si>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</si>
  <si>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</si>
  <si>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</si>
  <si>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</si>
  <si>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</si>
  <si>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</si>
  <si>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</si>
  <si>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</si>
  <si>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</si>
  <si>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</si>
  <si>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</si>
  <si>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</si>
  <si>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</si>
  <si>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</si>
  <si>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</si>
  <si>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</si>
  <si>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</si>
  <si>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</si>
  <si>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</si>
  <si>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</si>
  <si>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</si>
  <si>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</si>
  <si>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</si>
  <si>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</si>
  <si>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</si>
  <si>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</si>
  <si>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</si>
  <si>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</si>
  <si>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</si>
  <si>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</si>
  <si>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</si>
  <si>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</si>
  <si>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</si>
  <si>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</si>
  <si>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</si>
  <si>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</si>
  <si>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</si>
  <si>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</si>
  <si>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</si>
  <si>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</si>
  <si>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</si>
  <si>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</si>
  <si>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</si>
  <si>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</si>
  <si>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</si>
  <si>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</si>
  <si>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</si>
  <si>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</si>
  <si>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</si>
  <si>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</si>
  <si>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</si>
  <si>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</si>
  <si>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</si>
  <si>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</si>
  <si>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</si>
  <si>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</si>
  <si>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</si>
  <si>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</si>
  <si>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</si>
  <si>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</si>
  <si>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</si>
  <si>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</si>
  <si>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</si>
  <si>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</si>
  <si>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</si>
  <si>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</si>
  <si>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</si>
  <si>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</si>
  <si>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</si>
  <si>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</si>
  <si>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</si>
  <si>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</si>
  <si>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</si>
  <si>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</si>
  <si>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</si>
  <si>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</si>
  <si>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</si>
  <si>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</si>
  <si>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</si>
  <si>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</si>
  <si>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</si>
  <si>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</si>
  <si>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</si>
  <si>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</si>
  <si>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</si>
  <si>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</si>
  <si>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</si>
  <si>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</si>
  <si>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</si>
  <si>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</si>
  <si>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</si>
  <si>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</si>
  <si>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</si>
  <si>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</si>
  <si>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</si>
  <si>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</si>
  <si>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</si>
  <si>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</si>
  <si>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</si>
  <si>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</si>
  <si>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</si>
  <si>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</si>
  <si>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</si>
  <si>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</si>
  <si>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</si>
  <si>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</si>
  <si>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</si>
  <si>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</si>
  <si>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</si>
  <si>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</si>
  <si>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</si>
  <si>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</si>
  <si>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</si>
  <si>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</si>
  <si>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</si>
  <si>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</si>
  <si>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</si>
  <si>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</si>
  <si>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</si>
  <si>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</si>
  <si>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</si>
  <si>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</si>
  <si>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</si>
  <si>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</si>
  <si>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</si>
  <si>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</si>
  <si>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</si>
  <si>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</si>
  <si>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</si>
  <si>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</si>
  <si>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</si>
  <si>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</si>
  <si>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</si>
  <si>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</si>
  <si>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</si>
  <si>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</si>
  <si>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</si>
  <si>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</si>
  <si>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</si>
  <si>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</si>
  <si>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</si>
  <si>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</si>
  <si>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</si>
  <si>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</si>
  <si>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</si>
  <si>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</si>
  <si>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</si>
  <si>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</si>
  <si>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</si>
  <si>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</si>
  <si>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</si>
  <si>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</si>
  <si>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</si>
  <si>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</si>
  <si>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</si>
  <si>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</si>
  <si>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</si>
  <si>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</si>
  <si>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</si>
  <si>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</si>
  <si>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</si>
  <si>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</si>
  <si>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</si>
  <si>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</si>
  <si>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</si>
  <si>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</si>
  <si>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</si>
  <si>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</si>
  <si>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</si>
  <si>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</si>
  <si>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</si>
  <si>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</si>
  <si>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</si>
  <si>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</si>
  <si>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</si>
  <si>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</si>
  <si>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</si>
  <si>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</si>
  <si>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</si>
  <si>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</si>
  <si>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</si>
  <si>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</si>
  <si>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</si>
  <si>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</si>
  <si>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</si>
  <si>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</si>
  <si>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</si>
  <si>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</si>
  <si>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</si>
  <si>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</si>
  <si>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</si>
  <si>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</si>
  <si>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</si>
  <si>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</si>
  <si>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</si>
  <si>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</si>
  <si>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</si>
  <si>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</si>
  <si>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</si>
  <si>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</si>
  <si>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</si>
  <si>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</si>
  <si>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</si>
  <si>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</si>
  <si>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</si>
  <si>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</si>
  <si>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</si>
  <si>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</si>
  <si>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</si>
  <si>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</si>
  <si>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</si>
  <si>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</si>
  <si>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</si>
  <si>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</si>
  <si>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</si>
  <si>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</si>
  <si>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</si>
  <si>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</si>
  <si>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</si>
  <si>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</si>
  <si>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</si>
  <si>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</si>
  <si>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</si>
  <si>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</si>
  <si>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</si>
  <si>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</si>
  <si>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</si>
  <si>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</si>
  <si>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</si>
  <si>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</si>
  <si>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</si>
  <si>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</si>
  <si>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</si>
  <si>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</si>
  <si>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</si>
  <si>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</si>
  <si>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</si>
  <si>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</si>
  <si>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</si>
  <si>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</si>
  <si>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</si>
  <si>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</si>
  <si>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</si>
  <si>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</si>
  <si>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</si>
  <si>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</si>
  <si>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</si>
  <si>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</si>
  <si>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</si>
  <si>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</si>
  <si>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</si>
  <si>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</si>
  <si>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</si>
  <si>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</si>
  <si>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</si>
  <si>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</si>
  <si>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</si>
  <si>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</si>
  <si>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</si>
  <si>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</si>
  <si>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</si>
  <si>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</si>
  <si>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</si>
  <si>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</si>
  <si>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</si>
  <si>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</si>
  <si>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</si>
  <si>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</si>
  <si>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</si>
  <si>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</si>
  <si>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</si>
  <si>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</si>
  <si>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</si>
  <si>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</si>
  <si>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</si>
  <si>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</si>
  <si>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</si>
  <si>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</si>
  <si>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</si>
  <si>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</si>
  <si>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</si>
  <si>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</si>
  <si>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</si>
  <si>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</si>
  <si>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</si>
  <si>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</si>
  <si>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</si>
  <si>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</si>
  <si>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</si>
  <si>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</si>
  <si>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</si>
  <si>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</si>
  <si>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</si>
  <si>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</si>
  <si>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</si>
  <si>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</si>
  <si>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</si>
  <si>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</si>
  <si>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</si>
  <si>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</si>
  <si>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</si>
  <si>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</si>
  <si>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</si>
  <si>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</si>
  <si>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</si>
  <si>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</si>
  <si>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</si>
  <si>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</si>
  <si>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</si>
  <si>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</si>
  <si>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</si>
  <si>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</si>
  <si>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</si>
  <si>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</si>
  <si>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</si>
  <si>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</si>
  <si>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</si>
  <si>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</si>
  <si>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</si>
  <si>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</si>
  <si>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</si>
  <si>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</si>
  <si>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</si>
  <si>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</si>
  <si>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</si>
  <si>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</si>
  <si>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</si>
  <si>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</si>
  <si>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</si>
  <si>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</si>
  <si>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</si>
  <si>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</si>
  <si>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</si>
  <si>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</si>
  <si>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</si>
  <si>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</si>
  <si>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</si>
  <si>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</si>
  <si>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</si>
  <si>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</si>
  <si>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</si>
  <si>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</si>
  <si>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</si>
  <si>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</si>
  <si>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</si>
  <si>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</si>
  <si>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</si>
  <si>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</si>
  <si>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</si>
  <si>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</si>
  <si>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</si>
  <si>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</si>
  <si>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</si>
  <si>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</si>
  <si>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</si>
  <si>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</si>
  <si>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</si>
  <si>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</si>
  <si>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</si>
  <si>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</si>
  <si>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</si>
  <si>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</si>
  <si>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</si>
  <si>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</si>
  <si>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</si>
  <si>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</si>
  <si>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</si>
  <si>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</si>
  <si>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</si>
  <si>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</si>
  <si>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</si>
  <si>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</si>
  <si>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</si>
  <si>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</si>
  <si>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</si>
  <si>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</si>
  <si>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</si>
  <si>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</si>
  <si>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</si>
  <si>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</si>
  <si>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</si>
  <si>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</si>
  <si>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</si>
  <si>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</si>
  <si>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</si>
  <si>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</si>
  <si>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</si>
  <si>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</si>
  <si>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</si>
  <si>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</si>
  <si>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</si>
  <si>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</si>
  <si>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</si>
  <si>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</si>
  <si>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</si>
  <si>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</si>
  <si>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</si>
  <si>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</si>
  <si>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</si>
  <si>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</si>
  <si>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</si>
  <si>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</si>
  <si>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</si>
  <si>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</si>
  <si>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</si>
  <si>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</si>
  <si>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</si>
  <si>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</si>
  <si>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</si>
  <si>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</si>
  <si>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</si>
  <si>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</si>
  <si>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</si>
  <si>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</si>
  <si>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</si>
  <si>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</si>
  <si>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</si>
  <si>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</si>
  <si>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</si>
  <si>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</si>
  <si>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</si>
  <si>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</si>
  <si>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</si>
  <si>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</si>
  <si>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</si>
  <si>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</si>
  <si>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</si>
  <si>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</si>
  <si>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</si>
  <si>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</si>
  <si>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</si>
  <si>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</si>
  <si>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</si>
  <si>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</si>
  <si>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</si>
  <si>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</si>
  <si>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</si>
  <si>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</si>
  <si>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</si>
  <si>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</si>
  <si>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</si>
  <si>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</si>
  <si>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</si>
  <si>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</si>
  <si>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</si>
  <si>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</si>
  <si>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</si>
  <si>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</si>
  <si>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</si>
  <si>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</si>
  <si>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</si>
  <si>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</si>
  <si>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</si>
  <si>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</si>
  <si>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</si>
  <si>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</si>
  <si>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</si>
  <si>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</si>
  <si>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</si>
  <si>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</si>
  <si>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</si>
  <si>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</si>
  <si>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</si>
  <si>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</si>
  <si>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</si>
  <si>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</si>
  <si>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</si>
  <si>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</si>
  <si>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</si>
  <si>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</si>
  <si>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</si>
  <si>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</si>
  <si>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</si>
  <si>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</si>
  <si>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</si>
  <si>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</si>
  <si>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</si>
  <si>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</si>
  <si>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</si>
  <si>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</si>
  <si>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</si>
  <si>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</si>
  <si>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</si>
  <si>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</si>
  <si>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</si>
  <si>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</si>
  <si>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</si>
  <si>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</si>
  <si>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</si>
  <si>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</si>
  <si>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</si>
  <si>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</si>
  <si>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</si>
  <si>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</si>
  <si>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</si>
  <si>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</si>
  <si>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</si>
  <si>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</si>
  <si>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</si>
  <si>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</si>
  <si>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</si>
  <si>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</si>
  <si>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</si>
  <si>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</si>
  <si>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</si>
  <si>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</si>
  <si>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</si>
  <si>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</si>
  <si>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</si>
  <si>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</si>
  <si>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</si>
  <si>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</si>
  <si>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</si>
  <si>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</si>
  <si>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</si>
  <si>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</si>
  <si>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</si>
  <si>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</si>
  <si>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</si>
  <si>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</si>
  <si>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</si>
  <si>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</si>
  <si>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</si>
  <si>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</si>
  <si>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</si>
  <si>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</si>
  <si>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</si>
  <si>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</si>
  <si>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</si>
  <si>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</si>
  <si>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</si>
  <si>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</si>
  <si>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</si>
  <si>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</si>
  <si>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</si>
  <si>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</si>
  <si>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</si>
  <si>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</si>
  <si>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</si>
  <si>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</si>
  <si>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</si>
  <si>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</si>
  <si>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</si>
  <si>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</si>
  <si>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</si>
  <si>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</si>
  <si>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</si>
  <si>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</si>
  <si>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</si>
  <si>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</si>
  <si>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</si>
  <si>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</si>
  <si>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</si>
  <si>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</si>
  <si>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</si>
  <si>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</si>
  <si>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</si>
  <si>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</si>
  <si>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</si>
  <si>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</si>
  <si>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</si>
  <si>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</si>
  <si>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</si>
  <si>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</si>
  <si>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</si>
  <si>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</si>
  <si>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</si>
  <si>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</si>
  <si>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</si>
  <si>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</si>
  <si>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</si>
  <si>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</si>
  <si>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</si>
  <si>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</si>
  <si>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</si>
  <si>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</si>
  <si>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</si>
  <si>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</si>
  <si>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</si>
  <si>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</si>
  <si>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</si>
  <si>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</si>
  <si>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</si>
  <si>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</si>
  <si>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</si>
  <si>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</si>
  <si>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</si>
  <si>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</si>
  <si>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</si>
  <si>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</si>
  <si>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</si>
  <si>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</si>
  <si>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</si>
  <si>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</si>
  <si>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</si>
  <si>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</si>
  <si>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</si>
  <si>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</si>
  <si>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</si>
  <si>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</si>
  <si>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</si>
  <si>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</si>
  <si>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</si>
  <si>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</si>
  <si>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</si>
  <si>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</si>
  <si>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</si>
  <si>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</si>
  <si>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</si>
  <si>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</si>
  <si>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</si>
  <si>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</si>
  <si>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</si>
  <si>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</si>
  <si>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</si>
  <si>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</si>
  <si>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</si>
  <si>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</si>
  <si>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</si>
  <si>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</si>
  <si>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</si>
  <si>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</si>
  <si>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</si>
  <si>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</si>
  <si>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</si>
  <si>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</si>
  <si>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</si>
  <si>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</si>
  <si>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</si>
  <si>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</si>
  <si>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</si>
  <si>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</si>
  <si>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</si>
  <si>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</si>
  <si>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</si>
  <si>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</si>
  <si>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</si>
  <si>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</si>
  <si>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</si>
  <si>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</si>
  <si>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</si>
  <si>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</si>
  <si>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</si>
  <si>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</si>
  <si>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</si>
  <si>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</si>
  <si>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</si>
  <si>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</si>
  <si>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</si>
  <si>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</si>
  <si>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</si>
  <si>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</si>
  <si>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</si>
  <si>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</si>
  <si>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</si>
  <si>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</si>
  <si>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</si>
  <si>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</si>
  <si>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</si>
  <si>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</si>
  <si>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</si>
  <si>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</si>
  <si>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</si>
  <si>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</si>
  <si>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</si>
  <si>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</si>
  <si>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</si>
  <si>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</si>
  <si>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</si>
  <si>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</si>
  <si>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</si>
  <si>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</si>
  <si>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</si>
  <si>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</si>
  <si>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</si>
  <si>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</si>
  <si>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</si>
  <si>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</si>
  <si>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</si>
  <si>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</si>
  <si>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</si>
  <si>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</si>
  <si>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</si>
  <si>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</si>
  <si>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</si>
  <si>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</si>
  <si>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</si>
  <si>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</si>
  <si>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</si>
  <si>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</si>
  <si>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</si>
  <si>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</si>
  <si>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</si>
  <si>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</si>
  <si>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</si>
  <si>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</si>
  <si>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</si>
  <si>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</si>
  <si>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</si>
  <si>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</si>
  <si>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</si>
  <si>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</si>
  <si>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</si>
  <si>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</si>
  <si>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</si>
  <si>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</si>
  <si>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</si>
  <si>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</si>
  <si>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</si>
  <si>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</si>
  <si>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</si>
  <si>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</si>
  <si>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</si>
  <si>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</si>
  <si>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</si>
  <si>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</si>
  <si>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</si>
  <si>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</si>
  <si>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</si>
  <si>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</si>
  <si>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</si>
  <si>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</si>
  <si>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</si>
  <si>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</si>
  <si>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</si>
  <si>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</si>
  <si>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</si>
  <si>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</si>
  <si>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</si>
  <si>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</si>
  <si>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</si>
  <si>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</si>
  <si>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</si>
  <si>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</si>
  <si>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</si>
  <si>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</si>
  <si>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</si>
  <si>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</si>
  <si>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</si>
  <si>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</si>
  <si>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</si>
  <si>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</si>
  <si>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</si>
  <si>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</si>
  <si>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</si>
  <si>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</si>
  <si>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</si>
  <si>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</si>
  <si>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</si>
  <si>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</si>
  <si>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</si>
  <si>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</si>
  <si>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</si>
  <si>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</si>
  <si>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</si>
  <si>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</si>
  <si>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</si>
  <si>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</si>
  <si>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</si>
  <si>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</si>
  <si>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</si>
  <si>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</si>
  <si>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</si>
  <si>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</si>
  <si>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</si>
  <si>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</si>
  <si>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</si>
  <si>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</si>
  <si>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</si>
  <si>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</si>
  <si>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</si>
  <si>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</si>
  <si>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</si>
  <si>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</si>
  <si>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</si>
  <si>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</si>
  <si>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</si>
  <si>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</si>
  <si>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</si>
  <si>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</si>
  <si>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</si>
  <si>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</si>
  <si>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</si>
  <si>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</si>
  <si>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</si>
  <si>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</si>
  <si>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</si>
  <si>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</si>
  <si>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</si>
  <si>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</si>
  <si>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</si>
  <si>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</si>
  <si>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</si>
  <si>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</si>
  <si>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</si>
  <si>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</si>
  <si>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</si>
  <si>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</si>
  <si>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</si>
  <si>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</si>
  <si>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</si>
  <si>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</si>
  <si>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</si>
  <si>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</si>
  <si>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</si>
  <si>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</si>
  <si>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</si>
  <si>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</si>
  <si>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</si>
  <si>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</si>
  <si>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</si>
  <si>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</si>
  <si>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</si>
  <si>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</si>
  <si>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</si>
  <si>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</si>
  <si>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</si>
  <si>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</si>
  <si>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</si>
  <si>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</si>
  <si>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</si>
  <si>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</si>
  <si>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</si>
  <si>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</si>
  <si>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</si>
  <si>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</si>
  <si>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</si>
  <si>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</si>
  <si>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</si>
  <si>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</si>
  <si>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</si>
  <si>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</si>
  <si>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</si>
  <si>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</si>
  <si>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</si>
  <si>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</si>
  <si>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</si>
  <si>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</si>
  <si>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</si>
  <si>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</si>
  <si>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</si>
  <si>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</si>
  <si>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</si>
  <si>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</si>
  <si>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</si>
  <si>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</si>
  <si>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</si>
  <si>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</si>
  <si>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</si>
  <si>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</si>
  <si>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</si>
  <si>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</si>
  <si>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</si>
  <si>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</si>
  <si>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</si>
  <si>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</si>
  <si>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</si>
  <si>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</si>
  <si>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</si>
  <si>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</si>
  <si>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</si>
  <si>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</si>
  <si>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</si>
  <si>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</si>
  <si>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</si>
  <si>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</si>
  <si>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</si>
  <si>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</si>
  <si>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</si>
  <si>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</si>
  <si>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</si>
  <si>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</si>
  <si>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</si>
  <si>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</si>
  <si>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</si>
  <si>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</si>
  <si>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</si>
  <si>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</si>
  <si>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</si>
  <si>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</si>
  <si>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</si>
  <si>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</si>
  <si>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</si>
  <si>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</si>
  <si>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</si>
  <si>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</si>
  <si>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</si>
  <si>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</si>
  <si>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</si>
  <si>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</si>
  <si>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</si>
  <si>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</si>
  <si>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</si>
  <si>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</si>
  <si>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</si>
  <si>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</si>
  <si>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</si>
  <si>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</si>
  <si>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</si>
  <si>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</si>
  <si>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</si>
  <si>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</si>
  <si>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</si>
  <si>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</si>
  <si>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</si>
  <si>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</si>
  <si>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</si>
  <si>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</si>
  <si>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</si>
  <si>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</si>
  <si>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</si>
  <si>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</si>
  <si>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</si>
  <si>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</si>
  <si>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</si>
  <si>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</si>
  <si>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</si>
  <si>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</si>
  <si>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</si>
  <si>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</si>
  <si>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</si>
  <si>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</si>
  <si>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</si>
  <si>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</si>
  <si>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</si>
  <si>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</si>
  <si>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</si>
  <si>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</si>
  <si>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</si>
  <si>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</si>
  <si>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</si>
  <si>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</si>
  <si>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</si>
  <si>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</si>
  <si>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</si>
  <si>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</si>
  <si>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</si>
  <si>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</si>
  <si>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</si>
  <si>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</si>
  <si>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</si>
  <si>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</si>
  <si>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</si>
  <si>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</si>
  <si>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</si>
  <si>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</si>
  <si>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</si>
  <si>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</si>
  <si>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</si>
  <si>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</si>
  <si>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</si>
  <si>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</si>
  <si>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</si>
  <si>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</si>
  <si>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</si>
  <si>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</si>
  <si>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</si>
  <si>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</si>
  <si>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</si>
  <si>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</si>
  <si>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</si>
  <si>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</si>
  <si>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</si>
  <si>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</si>
  <si>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</si>
  <si>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</si>
  <si>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</si>
  <si>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</si>
  <si>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</si>
  <si>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</si>
  <si>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</si>
  <si>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</si>
  <si>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</si>
  <si>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</si>
  <si>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</si>
  <si>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</si>
  <si>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</si>
  <si>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</si>
  <si>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</si>
  <si>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</si>
  <si>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</si>
  <si>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</si>
  <si>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</si>
  <si>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</si>
  <si>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</si>
  <si>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</si>
  <si>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</si>
  <si>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</si>
  <si>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</si>
  <si>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</si>
  <si>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</si>
  <si>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</si>
  <si>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</si>
  <si>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</si>
  <si>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</si>
  <si>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</si>
  <si>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</si>
  <si>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</si>
  <si>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</si>
  <si>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</si>
  <si>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</si>
  <si>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</si>
  <si>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</si>
  <si>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</si>
  <si>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</si>
  <si>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</si>
  <si>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</si>
  <si>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</si>
  <si>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</si>
  <si>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</si>
  <si>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</si>
  <si>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</si>
  <si>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</si>
  <si>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</si>
  <si>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</si>
  <si>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</si>
  <si>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</si>
  <si>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</si>
  <si>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</si>
  <si>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</si>
  <si>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</si>
  <si>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</si>
  <si>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</si>
  <si>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</si>
  <si>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</si>
  <si>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</si>
  <si>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</si>
  <si>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</si>
  <si>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</si>
  <si>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</si>
  <si>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</si>
  <si>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</si>
  <si>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</si>
  <si>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</si>
  <si>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</si>
  <si>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</si>
  <si>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</si>
  <si>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</si>
  <si>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</si>
  <si>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</si>
  <si>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</si>
  <si>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</si>
  <si>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</si>
  <si>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</si>
  <si>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</si>
  <si>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</si>
  <si>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</si>
  <si>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</si>
  <si>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</si>
  <si>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</si>
  <si>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</si>
  <si>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</si>
  <si>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</si>
  <si>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</si>
  <si>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</si>
  <si>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</si>
  <si>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</si>
  <si>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</si>
  <si>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</si>
  <si>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</si>
  <si>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</si>
  <si>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</si>
  <si>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</si>
  <si>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</si>
  <si>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</si>
  <si>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</si>
  <si>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</si>
  <si>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</si>
  <si>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</si>
  <si>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</si>
  <si>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</si>
  <si>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</si>
  <si>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</si>
  <si>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</si>
  <si>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</si>
  <si>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</si>
  <si>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</si>
  <si>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</si>
  <si>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</si>
  <si>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</si>
  <si>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</si>
  <si>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</si>
  <si>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</si>
  <si>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</si>
  <si>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</si>
  <si>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</si>
  <si>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</si>
  <si>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</si>
  <si>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</si>
  <si>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</si>
  <si>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</si>
  <si>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</si>
  <si>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</si>
  <si>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</si>
  <si>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</si>
  <si>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</si>
  <si>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</si>
  <si>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</si>
  <si>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</si>
  <si>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</si>
  <si>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</si>
  <si>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</si>
  <si>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</si>
  <si>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</si>
  <si>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</si>
  <si>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</si>
  <si>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</si>
  <si>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</si>
  <si>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</si>
  <si>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</si>
  <si>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</si>
  <si>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</si>
  <si>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</si>
  <si>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</si>
  <si>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</si>
  <si>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</si>
  <si>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</si>
  <si>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</si>
  <si>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</si>
  <si>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</si>
  <si>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</si>
  <si>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</si>
  <si>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</si>
  <si>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</si>
  <si>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</si>
  <si>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</si>
  <si>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</si>
  <si>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</si>
  <si>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</si>
  <si>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</si>
  <si>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</si>
  <si>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</si>
  <si>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</si>
  <si>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</si>
  <si>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</si>
  <si>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</si>
  <si>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</si>
  <si>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</si>
  <si>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</si>
  <si>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</si>
  <si>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</si>
  <si>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</si>
  <si>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</si>
  <si>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</si>
  <si>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</si>
  <si>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</si>
  <si>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</si>
  <si>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</si>
  <si>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</si>
  <si>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</si>
  <si>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</si>
  <si>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</si>
  <si>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</si>
  <si>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</si>
  <si>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</si>
  <si>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</si>
  <si>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</si>
  <si>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</si>
  <si>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</si>
  <si>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</si>
  <si>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</si>
  <si>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</si>
  <si>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</si>
  <si>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</si>
  <si>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</si>
  <si>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</si>
  <si>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</si>
  <si>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</si>
  <si>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</si>
  <si>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</si>
  <si>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</si>
  <si>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</si>
  <si>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</si>
  <si>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</si>
  <si>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</si>
  <si>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</si>
  <si>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</si>
  <si>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</si>
  <si>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</si>
  <si>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</si>
  <si>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</si>
  <si>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</si>
  <si>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</si>
  <si>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</si>
  <si>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</si>
  <si>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</si>
  <si>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</si>
  <si>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</si>
  <si>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</si>
  <si>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</si>
  <si>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</si>
  <si>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</si>
  <si>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</si>
  <si>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</si>
  <si>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</si>
  <si>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</si>
  <si>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</si>
  <si>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</si>
  <si>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</si>
  <si>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</si>
  <si>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</si>
  <si>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</si>
  <si>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</si>
  <si>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</si>
  <si>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</si>
  <si>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</si>
  <si>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</si>
  <si>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</si>
  <si>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</si>
  <si>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</si>
  <si>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</si>
  <si>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</si>
  <si>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</si>
  <si>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</si>
  <si>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</si>
  <si>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</si>
  <si>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</si>
  <si>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</si>
  <si>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</si>
  <si>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</si>
  <si>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</si>
  <si>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</si>
  <si>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</si>
  <si>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</si>
  <si>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</si>
  <si>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</si>
  <si>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</si>
  <si>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</si>
  <si>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</si>
  <si>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</si>
  <si>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</si>
  <si>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</si>
  <si>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</si>
  <si>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</si>
  <si>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</si>
  <si>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</si>
  <si>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</si>
  <si>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</si>
  <si>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</si>
  <si>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</si>
  <si>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</si>
  <si>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</si>
  <si>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</si>
  <si>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</si>
  <si>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</si>
  <si>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</si>
  <si>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</si>
  <si>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</si>
  <si>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</si>
  <si>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</si>
  <si>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</si>
  <si>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</si>
  <si>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</si>
  <si>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</si>
  <si>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</si>
  <si>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</si>
  <si>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</si>
  <si>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</si>
  <si>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</si>
  <si>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</si>
  <si>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</si>
  <si>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</si>
  <si>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</si>
  <si>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</si>
  <si>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</si>
  <si>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</si>
  <si>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</si>
  <si>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</si>
  <si>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</si>
  <si>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</si>
  <si>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</si>
  <si>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</si>
  <si>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</si>
  <si>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</si>
  <si>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</si>
  <si>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</si>
  <si>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</si>
  <si>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</si>
  <si>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</si>
  <si>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</si>
  <si>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</si>
  <si>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</si>
  <si>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</si>
  <si>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</si>
  <si>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</si>
  <si>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</si>
  <si>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</si>
  <si>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</si>
  <si>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</si>
  <si>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</si>
  <si>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</si>
  <si>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</si>
  <si>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</si>
  <si>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</si>
  <si>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</si>
  <si>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</si>
  <si>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</si>
  <si>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</si>
  <si>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</si>
  <si>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</si>
  <si>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</si>
  <si>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</si>
  <si>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</si>
  <si>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</si>
  <si>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</si>
  <si>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</si>
  <si>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</si>
  <si>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</si>
  <si>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</si>
  <si>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</si>
  <si>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</si>
  <si>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</si>
  <si>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</si>
  <si>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</si>
  <si>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</si>
  <si>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</si>
  <si>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</si>
  <si>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</si>
  <si>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</si>
  <si>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</si>
  <si>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</si>
  <si>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</si>
  <si>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</si>
  <si>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</si>
  <si>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</si>
  <si>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</si>
  <si>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</si>
  <si>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</si>
  <si>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</si>
  <si>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</si>
  <si>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</si>
  <si>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</si>
  <si>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</si>
  <si>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</si>
  <si>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</si>
  <si>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</si>
  <si>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</si>
  <si>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</si>
  <si>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</si>
  <si>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</si>
  <si>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</si>
  <si>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</si>
  <si>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</si>
  <si>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</si>
  <si>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</si>
  <si>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</si>
  <si>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</si>
  <si>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</si>
  <si>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</si>
  <si>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</si>
  <si>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</si>
  <si>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</si>
  <si>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</si>
  <si>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</si>
  <si>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</si>
  <si>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</si>
  <si>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</si>
  <si>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</si>
  <si>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</si>
  <si>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</si>
  <si>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</si>
  <si>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</si>
  <si>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</si>
  <si>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</si>
  <si>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</si>
  <si>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</si>
  <si>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</si>
  <si>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</si>
  <si>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</si>
  <si>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</si>
  <si>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</si>
  <si>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</si>
  <si>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</si>
  <si>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</si>
  <si>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</si>
  <si>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</si>
  <si>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</si>
  <si>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</si>
  <si>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</si>
  <si>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</si>
  <si>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</si>
  <si>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</si>
  <si>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</si>
  <si>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</si>
  <si>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</si>
  <si>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</si>
  <si>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</si>
  <si>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</si>
  <si>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</si>
  <si>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</si>
  <si>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</si>
  <si>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</si>
  <si>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</si>
  <si>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</si>
  <si>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</si>
  <si>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</si>
  <si>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</si>
  <si>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</si>
  <si>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</si>
  <si>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</si>
  <si>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</si>
  <si>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</si>
  <si>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</si>
  <si>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</si>
  <si>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</si>
  <si>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</si>
  <si>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</si>
  <si>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</si>
  <si>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</si>
  <si>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</si>
  <si>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</si>
  <si>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</si>
  <si>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</si>
  <si>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</si>
  <si>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</si>
  <si>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</si>
  <si>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</si>
  <si>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</si>
  <si>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</si>
  <si>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</si>
  <si>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</si>
  <si>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</si>
  <si>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</si>
  <si>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</si>
  <si>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</si>
  <si>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</si>
  <si>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</si>
  <si>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</si>
  <si>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</si>
  <si>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</si>
  <si>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</si>
  <si>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</si>
  <si>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</si>
  <si>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</si>
  <si>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</si>
  <si>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</si>
  <si>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</si>
  <si>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</si>
  <si>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</si>
  <si>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</si>
  <si>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</si>
  <si>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</si>
  <si>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</si>
  <si>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</si>
  <si>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</si>
  <si>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</si>
  <si>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</si>
  <si>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</si>
  <si>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</si>
  <si>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</si>
  <si>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</si>
  <si>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</si>
  <si>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</si>
  <si>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</si>
  <si>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</si>
  <si>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</si>
  <si>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</si>
  <si>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</si>
  <si>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</si>
  <si>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</si>
  <si>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</si>
  <si>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</si>
  <si>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</si>
  <si>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</si>
  <si>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</si>
  <si>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</si>
  <si>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</si>
  <si>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</si>
  <si>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</si>
  <si>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</si>
  <si>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</si>
  <si>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</si>
  <si>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</si>
  <si>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</si>
  <si>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</si>
  <si>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</si>
  <si>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</si>
  <si>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</si>
  <si>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</si>
  <si>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</si>
  <si>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</si>
  <si>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</si>
  <si>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</si>
  <si>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</si>
  <si>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</si>
  <si>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</si>
  <si>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</si>
  <si>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</si>
  <si>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</si>
  <si>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</si>
  <si>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</si>
  <si>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</si>
  <si>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</si>
  <si>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</si>
  <si>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</si>
  <si>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</si>
  <si>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</si>
  <si>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</si>
  <si>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</si>
  <si>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</si>
  <si>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</si>
  <si>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</si>
  <si>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</si>
  <si>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</si>
  <si>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</si>
  <si>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</si>
  <si>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</si>
  <si>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</si>
  <si>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</si>
  <si>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</si>
  <si>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</si>
  <si>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</si>
  <si>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</si>
  <si>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</si>
  <si>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</si>
  <si>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</si>
  <si>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</si>
  <si>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</si>
  <si>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</si>
  <si>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</si>
  <si>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</si>
  <si>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</si>
  <si>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</si>
  <si>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</si>
  <si>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</si>
  <si>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</si>
  <si>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</si>
  <si>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</si>
  <si>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</si>
  <si>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</si>
  <si>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</si>
  <si>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</si>
  <si>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</si>
  <si>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</si>
  <si>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</si>
  <si>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</si>
  <si>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</si>
  <si>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</si>
  <si>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</si>
  <si>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</si>
  <si>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</si>
  <si>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</si>
  <si>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</si>
  <si>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</si>
  <si>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</si>
  <si>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</si>
  <si>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</si>
  <si>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</si>
  <si>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</si>
  <si>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</si>
  <si>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</si>
  <si>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</si>
  <si>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</si>
  <si>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</si>
  <si>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</si>
  <si>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</si>
  <si>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</si>
  <si>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</si>
  <si>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</si>
  <si>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</si>
  <si>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</si>
  <si>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</si>
  <si>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</si>
  <si>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</si>
  <si>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</si>
  <si>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</si>
  <si>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</si>
  <si>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</si>
  <si>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</si>
  <si>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</si>
  <si>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</si>
  <si>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</si>
  <si>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</si>
  <si>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</si>
  <si>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</si>
  <si>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</si>
  <si>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</si>
  <si>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</si>
  <si>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</si>
  <si>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</si>
  <si>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</si>
  <si>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</si>
  <si>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</si>
  <si>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</si>
  <si>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</si>
  <si>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</si>
  <si>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</si>
  <si>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</si>
  <si>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</si>
  <si>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</si>
  <si>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</si>
  <si>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</si>
  <si>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</si>
  <si>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</si>
  <si>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</si>
  <si>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</si>
  <si>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</si>
  <si>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</si>
  <si>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</si>
  <si>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</si>
  <si>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</si>
  <si>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</si>
  <si>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</si>
  <si>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</si>
  <si>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</si>
  <si>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</si>
  <si>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</si>
  <si>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</si>
  <si>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</si>
  <si>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</si>
  <si>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</si>
  <si>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</si>
  <si>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</si>
  <si>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</si>
  <si>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</si>
  <si>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</si>
  <si>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</si>
  <si>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</si>
  <si>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</si>
  <si>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</si>
  <si>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</si>
  <si>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</si>
  <si>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</si>
  <si>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</si>
  <si>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</si>
  <si>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</si>
  <si>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</si>
  <si>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</si>
  <si>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</si>
  <si>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</si>
  <si>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</si>
  <si>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</si>
  <si>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</si>
  <si>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</si>
  <si>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</si>
  <si>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</si>
  <si>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</si>
  <si>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</si>
  <si>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</si>
  <si>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</si>
  <si>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</si>
  <si>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</si>
  <si>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</si>
  <si>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</si>
  <si>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</si>
  <si>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</si>
  <si>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</si>
  <si>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</si>
  <si>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</si>
  <si>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</si>
  <si>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</si>
  <si>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</si>
  <si>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</si>
  <si>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</si>
  <si>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</si>
  <si>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</si>
  <si>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</si>
  <si>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</si>
  <si>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</si>
  <si>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</si>
  <si>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</si>
  <si>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</si>
  <si>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</si>
  <si>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</si>
  <si>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</si>
  <si>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</si>
  <si>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</si>
  <si>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</si>
  <si>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</si>
  <si>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</si>
  <si>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</si>
  <si>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</si>
  <si>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</si>
  <si>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</si>
  <si>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</si>
  <si>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</si>
  <si>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</si>
  <si>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</si>
  <si>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</si>
  <si>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</si>
  <si>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</si>
  <si>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</si>
  <si>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</si>
  <si>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</si>
  <si>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</si>
  <si>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</si>
  <si>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</si>
  <si>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</si>
  <si>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</si>
  <si>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</si>
  <si>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</si>
  <si>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</si>
  <si>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</si>
  <si>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</si>
  <si>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</si>
  <si>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</si>
  <si>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</si>
  <si>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</si>
  <si>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</si>
  <si>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</si>
  <si>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</si>
  <si>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</si>
  <si>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</si>
  <si>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</si>
  <si>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</si>
  <si>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</si>
  <si>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</si>
  <si>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</si>
  <si>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</si>
  <si>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</si>
  <si>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</si>
  <si>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</si>
  <si>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</si>
  <si>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</si>
  <si>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</si>
  <si>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</si>
  <si>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</si>
  <si>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</si>
  <si>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</si>
  <si>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</si>
  <si>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</si>
  <si>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</si>
  <si>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</si>
  <si>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</si>
  <si>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</si>
  <si>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</si>
  <si>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</si>
  <si>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</si>
  <si>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</si>
  <si>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</si>
  <si>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</si>
  <si>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</si>
  <si>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</si>
  <si>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</si>
  <si>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</si>
  <si>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</si>
  <si>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</si>
  <si>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</si>
  <si>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</si>
  <si>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</si>
  <si>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</si>
  <si>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</si>
  <si>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</si>
  <si>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</si>
  <si>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</si>
  <si>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</si>
  <si>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</si>
  <si>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</si>
  <si>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</si>
  <si>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</si>
  <si>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</si>
  <si>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</si>
  <si>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</si>
  <si>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</si>
  <si>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</si>
  <si>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</si>
  <si>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</si>
  <si>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</si>
  <si>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</si>
  <si>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</si>
  <si>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</si>
  <si>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</si>
  <si>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</si>
  <si>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</si>
  <si>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</si>
  <si>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</si>
  <si>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</si>
  <si>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</si>
  <si>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</si>
  <si>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</si>
  <si>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</si>
  <si>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</si>
  <si>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</si>
  <si>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</si>
  <si>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</si>
  <si>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</si>
  <si>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</si>
  <si>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</si>
  <si>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</si>
  <si>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</si>
  <si>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</si>
  <si>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</si>
  <si>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</si>
  <si>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</si>
  <si>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</si>
  <si>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</si>
  <si>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</si>
  <si>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</si>
  <si>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</si>
  <si>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</si>
  <si>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</si>
  <si>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</si>
  <si>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</si>
  <si>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</si>
  <si>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</si>
  <si>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</si>
  <si>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</si>
  <si>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</si>
  <si>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</si>
  <si>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</si>
  <si>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</si>
  <si>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</si>
  <si>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</si>
  <si>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</si>
  <si>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</si>
  <si>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</si>
  <si>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</si>
  <si>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</si>
  <si>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</si>
  <si>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</si>
  <si>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</si>
  <si>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</si>
  <si>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</si>
  <si>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</si>
  <si>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</si>
  <si>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</si>
  <si>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</si>
  <si>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</si>
  <si>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</si>
  <si>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</si>
  <si>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</si>
  <si>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</si>
  <si>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</si>
  <si>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</si>
  <si>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</si>
  <si>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</si>
  <si>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</si>
  <si>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</si>
  <si>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</si>
  <si>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</si>
  <si>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</si>
  <si>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</si>
  <si>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</si>
  <si>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</si>
  <si>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</si>
  <si>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</si>
  <si>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</si>
  <si>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</si>
  <si>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</si>
  <si>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</si>
  <si>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</si>
  <si>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</si>
  <si>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</si>
  <si>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</si>
  <si>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</si>
  <si>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</si>
  <si>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</si>
  <si>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</si>
  <si>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</si>
  <si>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</si>
  <si>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</si>
  <si>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</si>
  <si>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</si>
  <si>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</si>
  <si>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</si>
  <si>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</si>
  <si>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</si>
  <si>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</si>
  <si>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</si>
  <si>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</si>
  <si>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</si>
  <si>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</si>
  <si>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</si>
  <si>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</si>
  <si>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</si>
  <si>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</si>
  <si>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</si>
  <si>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</si>
  <si>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</si>
  <si>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</si>
  <si>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</si>
  <si>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</si>
  <si>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</si>
  <si>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</si>
  <si>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</si>
  <si>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</si>
  <si>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</si>
  <si>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</si>
  <si>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</si>
  <si>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</si>
  <si>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</si>
  <si>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</si>
  <si>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</si>
  <si>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</si>
  <si>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</si>
  <si>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</si>
  <si>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</si>
  <si>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</si>
  <si>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</si>
  <si>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</si>
  <si>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</si>
  <si>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</si>
  <si>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</si>
  <si>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</si>
  <si>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</si>
  <si>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</si>
  <si>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</si>
  <si>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</si>
  <si>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</si>
  <si>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</si>
  <si>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</si>
  <si>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</si>
  <si>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</si>
  <si>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</si>
  <si>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</si>
  <si>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</si>
  <si>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</si>
  <si>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</si>
  <si>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</si>
  <si>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</si>
  <si>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</si>
  <si>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</si>
  <si>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</si>
  <si>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</si>
  <si>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</si>
  <si>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</si>
  <si>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</si>
  <si>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</si>
  <si>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</si>
  <si>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</si>
  <si>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</si>
  <si>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</si>
  <si>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</si>
  <si>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</si>
  <si>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</si>
  <si>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</si>
  <si>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</si>
  <si>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</si>
  <si>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</si>
  <si>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</si>
  <si>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</si>
  <si>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</si>
  <si>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</si>
  <si>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</si>
  <si>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</si>
  <si>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</si>
  <si>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</si>
  <si>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</si>
  <si>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</si>
  <si>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</si>
  <si>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</si>
  <si>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</si>
  <si>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</si>
  <si>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</si>
  <si>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</si>
  <si>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</si>
  <si>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</si>
  <si>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</si>
  <si>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</si>
  <si>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</si>
  <si>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</si>
  <si>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</si>
  <si>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</si>
  <si>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</si>
  <si>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</si>
  <si>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</si>
  <si>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</si>
  <si>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</si>
  <si>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</si>
  <si>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</si>
  <si>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</si>
  <si>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</si>
  <si>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</si>
  <si>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</si>
  <si>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</si>
  <si>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</si>
  <si>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</si>
  <si>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</si>
  <si>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</si>
  <si>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</si>
  <si>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</si>
  <si>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</si>
  <si>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</si>
  <si>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</si>
  <si>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</si>
  <si>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</si>
  <si>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</si>
  <si>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</si>
  <si>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</si>
  <si>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</si>
  <si>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</si>
  <si>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</si>
  <si>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</si>
  <si>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</si>
  <si>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</si>
  <si>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</si>
  <si>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</si>
  <si>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</si>
  <si>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</si>
  <si>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</si>
  <si>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</si>
  <si>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</si>
  <si>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</si>
  <si>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</si>
  <si>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</si>
  <si>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</si>
  <si>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</si>
  <si>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</si>
  <si>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</si>
  <si>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</si>
  <si>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</si>
  <si>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</si>
  <si>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</si>
  <si>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</si>
  <si>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</si>
  <si>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</si>
  <si>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</si>
  <si>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</si>
  <si>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</si>
  <si>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</si>
  <si>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</si>
  <si>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</si>
  <si>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</si>
  <si>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</si>
  <si>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</si>
  <si>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</si>
  <si>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</si>
  <si>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</si>
  <si>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</si>
  <si>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</si>
  <si>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</si>
  <si>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</si>
  <si>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</si>
  <si>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</si>
  <si>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</si>
  <si>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</si>
  <si>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</si>
  <si>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</si>
  <si>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</si>
  <si>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</si>
  <si>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</si>
  <si>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</si>
  <si>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</si>
  <si>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</si>
  <si>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</si>
  <si>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</si>
  <si>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</si>
  <si>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</si>
  <si>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</si>
  <si>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</si>
  <si>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</si>
  <si>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</si>
  <si>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</si>
  <si>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</si>
  <si>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</si>
  <si>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</si>
  <si>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</si>
  <si>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</si>
  <si>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</si>
  <si>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</si>
  <si>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</si>
  <si>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</si>
  <si>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</si>
  <si>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</si>
  <si>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</si>
  <si>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</si>
  <si>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</si>
  <si>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</si>
  <si>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</si>
  <si>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</si>
  <si>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</si>
  <si>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</si>
  <si>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</si>
  <si>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</si>
  <si>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</si>
  <si>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</si>
  <si>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</si>
  <si>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</si>
  <si>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</si>
  <si>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</si>
  <si>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</si>
  <si>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</si>
  <si>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</si>
  <si>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</si>
  <si>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</si>
  <si>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</si>
  <si>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</si>
  <si>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</si>
  <si>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</si>
  <si>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</si>
  <si>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</si>
  <si>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</si>
  <si>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</si>
  <si>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</si>
  <si>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</si>
  <si>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</si>
  <si>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</si>
  <si>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</si>
  <si>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</si>
  <si>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</si>
  <si>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</si>
  <si>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</si>
  <si>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</si>
  <si>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</si>
  <si>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</si>
  <si>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</si>
  <si>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</si>
  <si>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</si>
  <si>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</si>
  <si>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</si>
  <si>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</si>
  <si>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</si>
  <si>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</si>
  <si>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</si>
  <si>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</si>
  <si>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</si>
  <si>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</si>
  <si>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</si>
  <si>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</si>
  <si>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</si>
  <si>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</si>
  <si>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</si>
  <si>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</si>
  <si>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</si>
  <si>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</si>
  <si>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</si>
  <si>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</si>
  <si>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</si>
  <si>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</si>
  <si>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</si>
  <si>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</si>
  <si>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</si>
  <si>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</si>
  <si>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</si>
  <si>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</si>
  <si>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</si>
  <si>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</si>
  <si>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</si>
  <si>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</si>
  <si>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</si>
  <si>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</si>
  <si>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</si>
  <si>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</si>
  <si>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</si>
  <si>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</si>
  <si>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</si>
  <si>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</si>
  <si>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</si>
  <si>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</si>
  <si>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</si>
  <si>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</si>
  <si>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</si>
  <si>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</si>
  <si>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</si>
  <si>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</si>
  <si>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</si>
  <si>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</si>
  <si>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</si>
  <si>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</si>
  <si>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</si>
  <si>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</si>
  <si>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</si>
  <si>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</si>
  <si>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</si>
  <si>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</si>
  <si>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</si>
  <si>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</si>
  <si>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</si>
  <si>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</si>
  <si>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</si>
  <si>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</si>
  <si>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</si>
  <si>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</si>
  <si>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</si>
  <si>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</si>
  <si>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</si>
  <si>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</si>
  <si>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</si>
  <si>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</si>
  <si>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</si>
  <si>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</si>
  <si>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</si>
  <si>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</si>
  <si>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</si>
  <si>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</si>
  <si>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</si>
  <si>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</si>
  <si>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</si>
  <si>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</si>
  <si>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</si>
  <si>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</si>
  <si>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</si>
  <si>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</si>
  <si>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</si>
  <si>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</si>
  <si>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</si>
  <si>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</si>
  <si>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</si>
  <si>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</si>
  <si>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</si>
  <si>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</si>
  <si>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</si>
  <si>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</si>
  <si>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</si>
  <si>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</si>
  <si>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</si>
  <si>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</si>
  <si>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</si>
  <si>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</si>
  <si>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</si>
  <si>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</si>
  <si>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</si>
  <si>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</si>
  <si>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</si>
  <si>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</si>
  <si>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</si>
  <si>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</si>
  <si>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</si>
  <si>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</si>
  <si>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</si>
  <si>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</si>
  <si>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</si>
  <si>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</si>
  <si>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</si>
  <si>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</si>
  <si>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</si>
  <si>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</si>
  <si>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</si>
  <si>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</si>
  <si>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</si>
  <si>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</si>
  <si>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</si>
  <si>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</si>
  <si>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</si>
  <si>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</si>
  <si>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</si>
  <si>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</si>
  <si>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</si>
  <si>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</si>
  <si>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</si>
  <si>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</si>
  <si>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</si>
  <si>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</si>
  <si>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</si>
  <si>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</si>
  <si>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</si>
  <si>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</si>
  <si>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</si>
  <si>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</si>
  <si>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</si>
  <si>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</si>
  <si>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</si>
  <si>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</si>
  <si>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</si>
  <si>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</si>
  <si>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</si>
  <si>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</si>
  <si>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</si>
  <si>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</si>
  <si>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</si>
  <si>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</si>
  <si>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</si>
  <si>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</si>
  <si>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</si>
  <si>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</si>
  <si>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</si>
  <si>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</si>
  <si>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</si>
  <si>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</si>
  <si>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</si>
  <si>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</si>
  <si>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</si>
  <si>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</si>
  <si>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</si>
  <si>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</si>
  <si>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</si>
  <si>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</si>
  <si>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</si>
  <si>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</si>
  <si>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</si>
  <si>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</si>
  <si>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</si>
  <si>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</si>
  <si>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</si>
  <si>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</si>
  <si>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</si>
  <si>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</si>
  <si>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</si>
  <si>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</si>
  <si>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</si>
  <si>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</si>
  <si>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</si>
  <si>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</si>
  <si>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</si>
  <si>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</si>
  <si>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</si>
  <si>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</si>
  <si>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</si>
  <si>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</si>
  <si>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</si>
  <si>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</si>
  <si>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</si>
  <si>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</si>
  <si>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</si>
  <si>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</si>
  <si>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</si>
  <si>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</si>
  <si>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</si>
  <si>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</si>
  <si>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</si>
  <si>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</si>
  <si>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</si>
  <si>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</si>
  <si>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</si>
  <si>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</si>
  <si>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</si>
  <si>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</si>
  <si>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</si>
  <si>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</si>
  <si>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</si>
  <si>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</si>
  <si>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</si>
  <si>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</si>
  <si>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</si>
  <si>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</si>
  <si>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</si>
  <si>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</si>
  <si>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</si>
  <si>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</si>
  <si>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</si>
  <si>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</si>
  <si>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</si>
  <si>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</si>
  <si>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</si>
  <si>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</si>
  <si>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</si>
  <si>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</si>
  <si>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</si>
  <si>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</si>
  <si>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</si>
  <si>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</si>
  <si>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</si>
  <si>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</si>
  <si>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</si>
  <si>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</si>
  <si>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</si>
  <si>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</si>
  <si>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</si>
  <si>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</si>
  <si>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</si>
  <si>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</si>
  <si>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</si>
  <si>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</si>
  <si>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</si>
  <si>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</si>
  <si>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</si>
  <si>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</si>
  <si>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</si>
  <si>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</si>
  <si>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</si>
  <si>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</si>
  <si>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</si>
  <si>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</si>
  <si>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</si>
  <si>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</si>
  <si>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</si>
  <si>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</si>
  <si>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</si>
  <si>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</si>
  <si>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</si>
  <si>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</si>
  <si>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</si>
  <si>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</si>
  <si>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</si>
  <si>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</si>
  <si>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</si>
  <si>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</si>
  <si>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</si>
  <si>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</si>
  <si>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</si>
  <si>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</si>
  <si>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</si>
  <si>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</si>
  <si>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</si>
  <si>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</si>
  <si>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</si>
  <si>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</si>
  <si>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</si>
  <si>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</si>
  <si>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</si>
  <si>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</si>
  <si>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</si>
  <si>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</si>
  <si>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</si>
  <si>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</si>
  <si>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</si>
  <si>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</si>
  <si>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</si>
  <si>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</si>
  <si>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</si>
  <si>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</si>
  <si>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</si>
  <si>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</si>
  <si>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</si>
  <si>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</si>
  <si>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</si>
  <si>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</si>
  <si>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</si>
  <si>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</si>
  <si>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</si>
  <si>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</si>
  <si>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</si>
  <si>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</si>
  <si>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</si>
  <si>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</si>
  <si>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</si>
  <si>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</si>
  <si>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</si>
  <si>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</si>
  <si>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</si>
  <si>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</si>
  <si>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</si>
  <si>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</si>
  <si>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</si>
  <si>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</si>
  <si>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</si>
  <si>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</si>
  <si>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</si>
  <si>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</si>
  <si>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</si>
  <si>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</si>
  <si>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</si>
  <si>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</si>
  <si>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</si>
  <si>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</si>
  <si>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</si>
  <si>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</si>
  <si>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</si>
  <si>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</si>
  <si>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</si>
  <si>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</si>
  <si>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</si>
  <si>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</si>
  <si>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</si>
  <si>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</si>
  <si>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</si>
  <si>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</si>
  <si>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</si>
  <si>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</si>
  <si>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</si>
  <si>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</si>
  <si>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</si>
  <si>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</si>
  <si>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</si>
  <si>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</si>
  <si>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</si>
  <si>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</si>
  <si>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</si>
  <si>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</si>
  <si>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</si>
  <si>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</si>
  <si>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</si>
  <si>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</si>
  <si>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</si>
  <si>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</si>
  <si>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</si>
  <si>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</si>
  <si>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</si>
  <si>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</si>
  <si>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</si>
  <si>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</si>
  <si>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</si>
  <si>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</si>
  <si>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</si>
  <si>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</si>
  <si>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</si>
  <si>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</si>
  <si>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</si>
  <si>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</si>
  <si>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</si>
  <si>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</si>
  <si>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</si>
  <si>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</si>
  <si>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</si>
  <si>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</si>
  <si>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</si>
  <si>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</si>
  <si>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</si>
  <si>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</si>
  <si>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</si>
  <si>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</si>
  <si>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</si>
  <si>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</si>
  <si>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</si>
  <si>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</si>
  <si>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</si>
  <si>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</si>
  <si>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</si>
  <si>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</si>
  <si>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</si>
  <si>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</si>
  <si>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</si>
  <si>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</si>
  <si>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</si>
  <si>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</si>
  <si>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</si>
  <si>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</si>
  <si>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</si>
  <si>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</si>
  <si>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</si>
  <si>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</si>
  <si>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</si>
  <si>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</si>
  <si>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</si>
  <si>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</si>
  <si>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</si>
  <si>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</si>
  <si>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</si>
  <si>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</si>
  <si>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</si>
  <si>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</si>
  <si>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</si>
  <si>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</si>
  <si>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</si>
  <si>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</si>
  <si>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</si>
  <si>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</si>
  <si>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</si>
  <si>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</si>
  <si>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</si>
  <si>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</si>
  <si>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</si>
  <si>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</si>
  <si>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</si>
  <si>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</si>
  <si>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</si>
  <si>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</si>
  <si>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</si>
  <si>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</si>
  <si>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</si>
  <si>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</si>
  <si>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</si>
  <si>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</si>
  <si>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</si>
  <si>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</si>
  <si>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</si>
  <si>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</si>
  <si>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</si>
  <si>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</si>
  <si>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</si>
  <si>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</si>
  <si>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</si>
  <si>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</si>
  <si>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</si>
  <si>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</si>
  <si>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</si>
  <si>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</si>
  <si>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</si>
  <si>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</si>
  <si>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</si>
  <si>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</si>
  <si>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</si>
  <si>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</si>
  <si>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</si>
  <si>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</si>
  <si>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</si>
  <si>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</si>
  <si>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</si>
  <si>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</si>
  <si>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</si>
  <si>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</si>
  <si>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</si>
  <si>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</si>
  <si>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</si>
  <si>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</si>
  <si>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</si>
  <si>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</si>
  <si>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</si>
  <si>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</si>
  <si>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</si>
  <si>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</si>
  <si>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</si>
  <si>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</si>
  <si>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</si>
  <si>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</si>
  <si>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</si>
  <si>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</si>
  <si>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</si>
  <si>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</si>
  <si>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</si>
  <si>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</si>
  <si>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</si>
  <si>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</si>
  <si>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</si>
  <si>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</si>
  <si>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</si>
  <si>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</si>
  <si>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</si>
  <si>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</si>
  <si>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</si>
  <si>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</si>
  <si>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</si>
  <si>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</si>
  <si>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</si>
  <si>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</si>
  <si>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</si>
  <si>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</si>
  <si>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</si>
  <si>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</si>
  <si>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</si>
  <si>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</si>
  <si>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</si>
  <si>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</si>
  <si>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</si>
  <si>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</si>
  <si>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</si>
  <si>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</si>
  <si>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</si>
  <si>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</si>
  <si>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</si>
  <si>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</si>
  <si>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</si>
  <si>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</si>
  <si>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</si>
  <si>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</si>
  <si>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</si>
  <si>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</si>
  <si>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</si>
  <si>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</si>
  <si>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</si>
  <si>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</si>
  <si>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</si>
  <si>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</si>
  <si>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</si>
  <si>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</si>
  <si>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</si>
  <si>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</si>
  <si>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</si>
  <si>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</si>
  <si>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</si>
  <si>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</si>
  <si>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</si>
  <si>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</si>
  <si>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</si>
  <si>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</si>
  <si>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</si>
  <si>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</si>
  <si>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</si>
  <si>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</si>
  <si>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</si>
  <si>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</si>
  <si>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</si>
  <si>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</si>
  <si>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</si>
  <si>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</si>
  <si>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</si>
  <si>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</si>
  <si>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</si>
  <si>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</si>
  <si>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</si>
  <si>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</si>
  <si>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</si>
  <si>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</si>
  <si>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</si>
  <si>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</si>
  <si>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</si>
  <si>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</si>
  <si>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</si>
  <si>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</si>
  <si>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</si>
  <si>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</si>
  <si>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</si>
  <si>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</si>
  <si>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</si>
  <si>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</si>
  <si>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</si>
  <si>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</si>
  <si>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</si>
  <si>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</si>
  <si>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</si>
  <si>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</si>
  <si>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</si>
  <si>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</si>
  <si>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</si>
  <si>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</si>
  <si>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</si>
  <si>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</si>
  <si>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</si>
  <si>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</si>
  <si>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</si>
  <si>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</si>
  <si>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</si>
  <si>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</si>
  <si>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</si>
  <si>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</si>
  <si>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</si>
  <si>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</si>
  <si>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</si>
  <si>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</si>
  <si>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</si>
  <si>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</si>
  <si>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</si>
  <si>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</si>
  <si>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</si>
  <si>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</si>
  <si>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</si>
  <si>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</si>
  <si>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</si>
  <si>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</si>
  <si>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</si>
  <si>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</si>
  <si>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</si>
  <si>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</si>
  <si>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</si>
  <si>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</si>
  <si>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</si>
  <si>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</si>
  <si>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</si>
  <si>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</si>
  <si>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</si>
  <si>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</si>
  <si>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</si>
  <si>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</si>
  <si>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</si>
  <si>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</si>
  <si>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</si>
  <si>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</si>
  <si>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</si>
  <si>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</si>
  <si>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</si>
  <si>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</si>
  <si>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</si>
  <si>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</si>
  <si>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</si>
  <si>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</si>
  <si>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</si>
  <si>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</si>
  <si>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</si>
  <si>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</si>
  <si>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</si>
  <si>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</si>
  <si>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</si>
  <si>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</si>
  <si>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</si>
  <si>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</si>
  <si>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</si>
  <si>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</si>
  <si>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</si>
  <si>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</si>
  <si>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</si>
  <si>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</si>
  <si>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</si>
  <si>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</si>
  <si>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</si>
  <si>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</si>
  <si>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</si>
  <si>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</si>
  <si>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</si>
  <si>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</si>
  <si>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</si>
  <si>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</si>
  <si>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</si>
  <si>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</si>
  <si>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</si>
  <si>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</si>
  <si>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</si>
  <si>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</si>
  <si>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</si>
  <si>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</si>
  <si>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</si>
  <si>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</si>
  <si>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</si>
  <si>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</si>
  <si>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</si>
  <si>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</si>
  <si>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</si>
  <si>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</si>
  <si>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</si>
  <si>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</si>
  <si>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</si>
  <si>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</si>
  <si>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</si>
  <si>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</si>
  <si>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</si>
  <si>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</si>
  <si>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</si>
  <si>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</si>
  <si>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</si>
  <si>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</si>
  <si>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</si>
  <si>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</si>
  <si>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</si>
  <si>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</si>
  <si>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</si>
  <si>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</si>
  <si>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</si>
  <si>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</si>
  <si>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</si>
  <si>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</si>
  <si>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</si>
  <si>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</si>
  <si>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</si>
  <si>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</si>
  <si>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</si>
  <si>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</si>
  <si>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</si>
  <si>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</si>
  <si>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</si>
  <si>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</si>
  <si>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</si>
  <si>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</si>
  <si>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</si>
  <si>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</si>
  <si>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</si>
  <si>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</si>
  <si>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</si>
  <si>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</si>
  <si>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</si>
  <si>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</si>
  <si>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</si>
  <si>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</si>
  <si>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</si>
  <si>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</si>
  <si>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</si>
  <si>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</si>
  <si>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</si>
  <si>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</si>
  <si>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</si>
  <si>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</si>
  <si>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</si>
  <si>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</si>
  <si>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</si>
  <si>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</si>
  <si>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</si>
  <si>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</si>
  <si>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</si>
  <si>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</si>
  <si>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</si>
  <si>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</si>
  <si>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</si>
  <si>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</si>
  <si>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</si>
  <si>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</si>
  <si>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</si>
  <si>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</si>
  <si>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</si>
  <si>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</si>
  <si>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</si>
  <si>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</si>
  <si>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</si>
  <si>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</si>
  <si>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</si>
  <si>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</si>
  <si>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</si>
  <si>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</si>
  <si>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</si>
  <si>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</si>
  <si>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</si>
  <si>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</si>
  <si>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</si>
  <si>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</si>
  <si>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</si>
  <si>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</si>
  <si>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</si>
  <si>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</si>
  <si>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</si>
  <si>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</si>
  <si>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</si>
  <si>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</si>
  <si>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</si>
  <si>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</si>
  <si>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</si>
  <si>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</si>
  <si>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</si>
  <si>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</si>
  <si>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</si>
  <si>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</si>
  <si>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</si>
  <si>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</si>
  <si>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</si>
  <si>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</si>
  <si>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</si>
  <si>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</si>
  <si>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</si>
  <si>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</si>
  <si>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</si>
  <si>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</si>
  <si>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</si>
  <si>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</si>
  <si>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</si>
  <si>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</si>
  <si>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</si>
  <si>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</si>
  <si>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</si>
  <si>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</si>
  <si>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</si>
  <si>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</si>
  <si>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</si>
  <si>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</si>
  <si>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</si>
  <si>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</si>
  <si>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</si>
  <si>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</si>
  <si>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</si>
  <si>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</si>
  <si>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</si>
  <si>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</si>
  <si>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</si>
  <si>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</si>
  <si>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</si>
  <si>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</si>
  <si>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</si>
  <si>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</si>
  <si>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</si>
  <si>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</si>
  <si>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</si>
  <si>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</si>
  <si>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</si>
  <si>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</si>
  <si>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</si>
  <si>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</si>
  <si>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</si>
  <si>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</si>
  <si>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</si>
  <si>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</si>
  <si>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</si>
  <si>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</si>
  <si>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</si>
  <si>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</si>
  <si>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</si>
  <si>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</si>
  <si>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</si>
  <si>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</si>
  <si>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</si>
  <si>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</si>
  <si>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</si>
  <si>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</si>
  <si>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</si>
  <si>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</si>
  <si>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</si>
  <si>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</si>
  <si>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</si>
  <si>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</si>
  <si>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</si>
  <si>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</si>
  <si>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</si>
  <si>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</si>
  <si>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</si>
  <si>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</si>
  <si>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</si>
  <si>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</si>
  <si>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</si>
  <si>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</si>
  <si>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</si>
  <si>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</si>
  <si>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</si>
  <si>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</si>
  <si>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</si>
  <si>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</si>
  <si>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</si>
  <si>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</si>
  <si>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</si>
  <si>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</si>
  <si>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</si>
  <si>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</si>
  <si>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</si>
  <si>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</si>
  <si>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</si>
  <si>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</si>
  <si>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</si>
  <si>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</si>
  <si>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</si>
  <si>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</si>
  <si>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</si>
  <si>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</si>
  <si>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</si>
  <si>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</si>
  <si>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</si>
  <si>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</si>
  <si>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</si>
  <si>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</si>
  <si>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</si>
  <si>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</si>
  <si>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</si>
  <si>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</si>
  <si>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</si>
  <si>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</si>
  <si>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</si>
  <si>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</si>
  <si>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</si>
  <si>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</si>
  <si>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</si>
  <si>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</si>
  <si>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</si>
  <si>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</si>
  <si>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</si>
  <si>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</si>
  <si>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</si>
  <si>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</si>
  <si>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</si>
  <si>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</si>
  <si>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</si>
  <si>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</si>
  <si>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</si>
  <si>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</si>
  <si>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</si>
  <si>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</si>
  <si>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</si>
  <si>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</si>
  <si>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</si>
  <si>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</si>
  <si>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</si>
  <si>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</si>
  <si>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</si>
  <si>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</si>
  <si>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</si>
  <si>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</si>
  <si>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</si>
  <si>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</si>
  <si>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</si>
  <si>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</si>
  <si>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</si>
  <si>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</si>
  <si>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</si>
  <si>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</si>
  <si>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</si>
  <si>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</si>
  <si>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</si>
  <si>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</si>
  <si>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</si>
  <si>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</si>
  <si>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</si>
  <si>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</si>
  <si>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</si>
  <si>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</si>
  <si>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</si>
  <si>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</si>
  <si>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</si>
  <si>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</si>
  <si>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</si>
  <si>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</si>
  <si>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</si>
  <si>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</si>
  <si>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</si>
  <si>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</si>
  <si>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</si>
  <si>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</si>
  <si>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</si>
  <si>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</si>
  <si>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</si>
  <si>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</si>
  <si>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</si>
  <si>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</si>
  <si>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</si>
  <si>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</si>
  <si>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</si>
  <si>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</si>
  <si>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</si>
  <si>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</si>
  <si>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</si>
  <si>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</si>
  <si>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</si>
  <si>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</si>
  <si>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</si>
  <si>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</si>
  <si>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</si>
  <si>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</si>
  <si>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</si>
  <si>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</si>
  <si>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</si>
  <si>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</si>
  <si>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</si>
  <si>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</si>
  <si>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</si>
  <si>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</si>
  <si>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</si>
  <si>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</si>
  <si>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</si>
  <si>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</si>
  <si>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</si>
  <si>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</si>
  <si>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</si>
  <si>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</si>
  <si>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</si>
  <si>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</si>
  <si>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</si>
  <si>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</si>
  <si>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</si>
  <si>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</si>
  <si>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</si>
  <si>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</si>
  <si>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</si>
  <si>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</si>
  <si>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</si>
  <si>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</si>
  <si>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</si>
  <si>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</si>
  <si>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</si>
  <si>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</si>
  <si>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</si>
  <si>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</si>
  <si>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</si>
  <si>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</si>
  <si>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</si>
  <si>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</si>
  <si>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</si>
  <si>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</si>
  <si>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</si>
  <si>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</si>
  <si>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</si>
  <si>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</si>
  <si>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</si>
  <si>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</si>
  <si>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</si>
  <si>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</si>
  <si>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</si>
  <si>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</si>
  <si>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</si>
  <si>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</si>
  <si>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</si>
  <si>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</si>
  <si>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</si>
  <si>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</si>
  <si>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</si>
  <si>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</si>
  <si>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</si>
  <si>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</si>
  <si>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</si>
  <si>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</si>
  <si>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</si>
  <si>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</si>
  <si>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</si>
  <si>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</si>
  <si>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</si>
  <si>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</si>
  <si>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</si>
  <si>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</si>
  <si>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</si>
  <si>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</si>
  <si>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</si>
  <si>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</si>
  <si>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</si>
  <si>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</si>
  <si>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</si>
  <si>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</si>
  <si>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</si>
  <si>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</si>
  <si>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</si>
  <si>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</si>
  <si>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</si>
  <si>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</si>
  <si>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</si>
  <si>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</si>
  <si>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</si>
  <si>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</si>
  <si>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</si>
  <si>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</si>
  <si>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</si>
  <si>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</si>
  <si>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</si>
  <si>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</si>
  <si>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</si>
  <si>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</si>
  <si>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</si>
  <si>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</si>
  <si>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</si>
  <si>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</si>
  <si>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</si>
  <si>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</si>
  <si>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</si>
  <si>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</si>
  <si>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</si>
  <si>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</si>
  <si>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</si>
  <si>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</si>
  <si>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</si>
  <si>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</si>
  <si>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</si>
  <si>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</si>
  <si>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</si>
  <si>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</si>
  <si>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</si>
  <si>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</si>
  <si>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</si>
  <si>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</si>
  <si>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</si>
  <si>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</si>
  <si>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</si>
  <si>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</si>
  <si>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</si>
  <si>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</si>
  <si>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</si>
  <si>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</si>
  <si>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</si>
  <si>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</si>
  <si>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</si>
  <si>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</si>
  <si>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</si>
  <si>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</si>
  <si>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</si>
  <si>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</si>
  <si>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</si>
  <si>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</si>
  <si>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</si>
  <si>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</si>
  <si>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</si>
  <si>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</si>
  <si>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</si>
  <si>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</si>
  <si>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</si>
  <si>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</si>
  <si>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</si>
  <si>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</si>
  <si>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</si>
  <si>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</si>
  <si>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</si>
  <si>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</si>
  <si>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</si>
  <si>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</si>
  <si>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</si>
  <si>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</si>
  <si>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</si>
  <si>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</si>
  <si>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</si>
  <si>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</si>
  <si>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</si>
  <si>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</si>
  <si>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</si>
  <si>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</si>
  <si>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</si>
  <si>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</si>
  <si>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</si>
  <si>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</si>
  <si>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</si>
  <si>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</si>
  <si>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</si>
  <si>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</si>
  <si>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</si>
  <si>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</si>
  <si>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</si>
  <si>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</si>
  <si>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</si>
  <si>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</si>
  <si>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</si>
  <si>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</si>
  <si>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</si>
  <si>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</si>
  <si>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</si>
  <si>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</si>
  <si>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</si>
  <si>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</si>
  <si>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</si>
  <si>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</si>
  <si>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</si>
  <si>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</si>
  <si>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</si>
  <si>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</si>
  <si>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</si>
  <si>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</si>
  <si>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</si>
  <si>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</si>
  <si>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</si>
  <si>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</si>
  <si>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</si>
  <si>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</si>
  <si>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</si>
  <si>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</si>
  <si>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</si>
  <si>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</si>
  <si>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</si>
  <si>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</si>
  <si>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</si>
  <si>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</si>
  <si>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</si>
  <si>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</si>
  <si>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</si>
  <si>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</si>
  <si>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</si>
  <si>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</si>
  <si>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</si>
  <si>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</si>
  <si>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</si>
  <si>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</si>
  <si>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</si>
  <si>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</si>
  <si>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</si>
  <si>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</si>
  <si>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</si>
  <si>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</si>
  <si>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</si>
  <si>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</si>
  <si>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</si>
  <si>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</si>
  <si>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</si>
  <si>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</si>
  <si>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</si>
  <si>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</si>
  <si>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</si>
  <si>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</si>
  <si>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</si>
  <si>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</si>
  <si>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</si>
  <si>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</si>
  <si>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</si>
  <si>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</si>
  <si>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</si>
  <si>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</si>
  <si>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</si>
  <si>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</si>
  <si>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</si>
  <si>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</si>
  <si>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</si>
  <si>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</si>
  <si>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</si>
  <si>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</si>
  <si>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</si>
  <si>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</si>
  <si>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</si>
  <si>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</si>
  <si>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</si>
  <si>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</si>
  <si>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</si>
  <si>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</si>
  <si>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</si>
  <si>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</si>
  <si>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</si>
  <si>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</si>
  <si>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</si>
  <si>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</si>
  <si>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</si>
  <si>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</si>
  <si>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</si>
  <si>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</si>
  <si>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</si>
  <si>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</si>
  <si>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</si>
  <si>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</si>
  <si>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</si>
  <si>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</si>
  <si>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</si>
  <si>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</si>
  <si>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</si>
  <si>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</si>
  <si>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</si>
  <si>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</si>
  <si>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</si>
  <si>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</si>
  <si>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</si>
  <si>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</si>
  <si>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</si>
  <si>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</si>
  <si>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</si>
  <si>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</si>
  <si>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</si>
  <si>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</si>
  <si>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</si>
  <si>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</si>
  <si>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</si>
  <si>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</si>
  <si>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</si>
  <si>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</si>
  <si>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</si>
  <si>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</si>
  <si>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</si>
  <si>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</si>
  <si>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</si>
  <si>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</si>
  <si>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</si>
  <si>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</si>
  <si>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</si>
  <si>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</si>
  <si>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</si>
  <si>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</si>
  <si>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</si>
  <si>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</si>
  <si>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</si>
  <si>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</si>
  <si>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</si>
  <si>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</si>
  <si>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</si>
  <si>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</si>
  <si>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</si>
  <si>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</si>
  <si>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</si>
  <si>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</si>
  <si>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</si>
  <si>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</si>
  <si>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</si>
  <si>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</si>
  <si>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</si>
  <si>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</si>
  <si>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</si>
  <si>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</si>
  <si>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</si>
  <si>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</si>
  <si>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</si>
  <si>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</si>
  <si>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</si>
  <si>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</si>
  <si>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</si>
  <si>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</si>
  <si>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</si>
  <si>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</si>
  <si>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</si>
  <si>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</si>
  <si>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</si>
  <si>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</si>
  <si>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</si>
  <si>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</si>
  <si>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</si>
  <si>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</si>
  <si>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</si>
  <si>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</si>
  <si>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</si>
  <si>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</si>
  <si>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</si>
  <si>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</si>
  <si>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</si>
  <si>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</si>
  <si>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</si>
  <si>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</si>
  <si>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</si>
  <si>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</si>
  <si>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</si>
  <si>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</si>
  <si>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</si>
  <si>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</si>
  <si>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</si>
  <si>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</si>
  <si>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</si>
  <si>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</si>
  <si>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</si>
  <si>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</si>
  <si>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</si>
  <si>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</si>
  <si>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</si>
  <si>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</si>
  <si>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</si>
  <si>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</si>
  <si>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</si>
  <si>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</si>
  <si>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</si>
  <si>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</si>
  <si>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</si>
  <si>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</si>
  <si>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</si>
  <si>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</si>
  <si>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</si>
  <si>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</si>
  <si>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</si>
  <si>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</si>
  <si>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</si>
  <si>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</si>
  <si>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</si>
  <si>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</si>
  <si>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</si>
  <si>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</si>
  <si>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</si>
  <si>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</si>
  <si>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</si>
  <si>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</si>
  <si>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</si>
  <si>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</si>
  <si>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</si>
  <si>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</si>
  <si>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</si>
  <si>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</si>
  <si>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</si>
  <si>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</si>
  <si>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</si>
  <si>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</si>
  <si>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</si>
  <si>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</si>
  <si>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</si>
  <si>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</si>
  <si>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</si>
  <si>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</si>
  <si>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</si>
  <si>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</si>
  <si>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</si>
  <si>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</si>
  <si>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</si>
  <si>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</si>
  <si>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</si>
  <si>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</si>
  <si>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</si>
  <si>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</si>
  <si>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</si>
  <si>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</si>
  <si>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</si>
  <si>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</si>
  <si>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</si>
  <si>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</si>
  <si>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</si>
  <si>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</si>
  <si>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</si>
  <si>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</si>
  <si>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</si>
  <si>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</si>
  <si>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</si>
  <si>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</si>
  <si>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</si>
  <si>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</si>
  <si>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</si>
  <si>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</si>
  <si>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</si>
  <si>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</si>
  <si>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</si>
  <si>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</si>
  <si>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</si>
  <si>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</si>
  <si>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</si>
  <si>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</si>
  <si>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</si>
  <si>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</si>
  <si>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</si>
  <si>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</si>
  <si>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</si>
  <si>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</si>
  <si>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</si>
  <si>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</si>
  <si>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</si>
  <si>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</si>
  <si>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</si>
  <si>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</si>
  <si>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</si>
  <si>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</si>
  <si>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</si>
  <si>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</si>
  <si>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</si>
  <si>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</si>
  <si>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</si>
  <si>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</si>
  <si>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</si>
  <si>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</si>
  <si>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</si>
  <si>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</si>
  <si>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</si>
  <si>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</si>
  <si>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</si>
  <si>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</si>
  <si>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</si>
  <si>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</si>
  <si>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</si>
  <si>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</si>
  <si>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</si>
  <si>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</si>
  <si>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</si>
  <si>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</si>
  <si>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</si>
  <si>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</si>
  <si>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</si>
  <si>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</si>
  <si>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</si>
  <si>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</si>
  <si>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</si>
  <si>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</si>
  <si>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</si>
  <si>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</si>
  <si>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</si>
  <si>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</si>
  <si>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</si>
  <si>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</si>
  <si>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</si>
  <si>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</si>
  <si>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</si>
  <si>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</si>
  <si>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</si>
  <si>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</si>
  <si>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</si>
  <si>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</si>
  <si>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</si>
  <si>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</si>
  <si>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</si>
  <si>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</si>
  <si>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</si>
  <si>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</si>
  <si>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</si>
  <si>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</si>
  <si>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</si>
  <si>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</si>
  <si>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</si>
  <si>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</si>
  <si>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</si>
  <si>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</si>
  <si>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</si>
  <si>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</si>
  <si>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</si>
  <si>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</si>
  <si>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</si>
  <si>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</si>
  <si>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</si>
  <si>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</si>
  <si>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</si>
  <si>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</si>
  <si>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</si>
  <si>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</si>
  <si>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</si>
  <si>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</si>
  <si>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</si>
  <si>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</si>
  <si>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</si>
  <si>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</si>
  <si>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</si>
  <si>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</si>
  <si>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</si>
  <si>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</si>
  <si>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</si>
  <si>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</si>
  <si>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</si>
  <si>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</si>
  <si>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</si>
  <si>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</si>
  <si>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</si>
  <si>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</si>
  <si>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</si>
  <si>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</si>
  <si>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</si>
  <si>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</si>
  <si>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</si>
  <si>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</si>
  <si>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</si>
  <si>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</si>
  <si>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</si>
  <si>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</si>
  <si>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</si>
  <si>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</si>
  <si>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</si>
  <si>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</si>
  <si>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</si>
  <si>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</si>
  <si>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</si>
  <si>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</si>
  <si>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</si>
  <si>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</si>
  <si>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</si>
  <si>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</si>
  <si>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</si>
  <si>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</si>
  <si>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</si>
  <si>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</si>
  <si>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</si>
  <si>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</si>
  <si>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</si>
  <si>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</si>
  <si>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</si>
  <si>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</si>
  <si>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</si>
  <si>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</si>
  <si>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</si>
  <si>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</si>
  <si>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</si>
  <si>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</si>
  <si>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</si>
  <si>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</si>
  <si>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</si>
  <si>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</si>
  <si>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</si>
  <si>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</si>
  <si>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</si>
  <si>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</si>
  <si>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</si>
  <si>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</si>
  <si>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</si>
  <si>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</si>
  <si>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</si>
  <si>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</si>
  <si>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</si>
  <si>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</si>
  <si>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</si>
  <si>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</si>
  <si>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</si>
  <si>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</si>
  <si>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</si>
  <si>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</si>
  <si>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</si>
  <si>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</si>
  <si>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</si>
  <si>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</si>
  <si>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</si>
  <si>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</si>
  <si>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</si>
  <si>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</si>
  <si>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</si>
  <si>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</si>
  <si>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</si>
  <si>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</si>
  <si>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</si>
  <si>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</si>
  <si>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</si>
  <si>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</si>
  <si>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</si>
  <si>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</si>
  <si>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</si>
  <si>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</si>
  <si>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</si>
  <si>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</si>
  <si>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</si>
  <si>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</si>
  <si>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</si>
  <si>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</si>
  <si>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</si>
  <si>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</si>
  <si>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</si>
  <si>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</si>
  <si>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</si>
  <si>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</si>
  <si>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</si>
  <si>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</si>
  <si>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</si>
  <si>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</si>
  <si>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</si>
  <si>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</si>
  <si>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</si>
  <si>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</si>
  <si>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</si>
  <si>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</si>
  <si>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</si>
  <si>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</si>
  <si>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</si>
  <si>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</si>
  <si>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</si>
  <si>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</si>
  <si>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</si>
  <si>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</si>
  <si>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</si>
  <si>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</si>
  <si>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</si>
  <si>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</si>
  <si>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</si>
  <si>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</si>
  <si>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</si>
  <si>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</si>
  <si>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</si>
  <si>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</si>
  <si>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</si>
  <si>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</si>
  <si>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</si>
  <si>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</si>
  <si>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</si>
  <si>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</si>
  <si>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</si>
  <si>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</si>
  <si>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</si>
  <si>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</si>
  <si>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</si>
  <si>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</si>
  <si>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</si>
  <si>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</si>
  <si>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</si>
  <si>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</si>
  <si>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</si>
  <si>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</si>
  <si>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</si>
  <si>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</si>
  <si>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</si>
  <si>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</si>
  <si>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</si>
  <si>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</si>
  <si>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</si>
  <si>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</si>
  <si>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</si>
  <si>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</si>
  <si>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</si>
  <si>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</si>
  <si>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</si>
  <si>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</si>
  <si>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</si>
  <si>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</si>
  <si>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</si>
  <si>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</si>
  <si>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</si>
  <si>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</si>
  <si>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</si>
  <si>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</si>
  <si>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</si>
  <si>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</si>
  <si>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</si>
  <si>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</si>
  <si>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</si>
  <si>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</si>
  <si>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</si>
  <si>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</si>
  <si>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</si>
  <si>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</si>
  <si>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</si>
  <si>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</si>
  <si>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</si>
  <si>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</si>
  <si>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</si>
  <si>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</si>
  <si>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</si>
  <si>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</si>
  <si>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</si>
  <si>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</si>
  <si>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</si>
  <si>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</si>
  <si>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</si>
  <si>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</si>
  <si>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</si>
  <si>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</si>
  <si>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</si>
  <si>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</si>
  <si>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</si>
  <si>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</si>
  <si>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</si>
  <si>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</si>
  <si>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</si>
  <si>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</si>
  <si>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</si>
  <si>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</si>
  <si>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</si>
  <si>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</si>
  <si>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</si>
  <si>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</si>
  <si>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</si>
  <si>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</si>
  <si>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</si>
  <si>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</si>
  <si>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</si>
  <si>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</si>
  <si>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</si>
  <si>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</si>
  <si>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</si>
  <si>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</si>
  <si>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</si>
  <si>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</si>
  <si>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</si>
  <si>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</si>
  <si>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</si>
  <si>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</si>
  <si>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</si>
  <si>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</si>
  <si>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</si>
  <si>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</si>
  <si>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</si>
  <si>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</si>
  <si>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</si>
  <si>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</si>
  <si>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</si>
  <si>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</si>
  <si>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</si>
  <si>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</si>
  <si>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</si>
  <si>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</si>
  <si>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</si>
  <si>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</si>
  <si>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</si>
  <si>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</si>
  <si>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</si>
  <si>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</si>
  <si>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</si>
  <si>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</si>
  <si>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</si>
  <si>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</si>
  <si>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</si>
  <si>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</si>
  <si>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</si>
  <si>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</si>
  <si>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</si>
  <si>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</si>
  <si>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</si>
  <si>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</si>
  <si>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</si>
  <si>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</si>
  <si>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</si>
  <si>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</si>
  <si>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</si>
  <si>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</si>
  <si>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</si>
  <si>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</si>
  <si>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</si>
  <si>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</si>
  <si>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</si>
  <si>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</si>
  <si>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</si>
  <si>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</si>
  <si>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</si>
  <si>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</si>
  <si>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</si>
  <si>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</si>
  <si>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</si>
  <si>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</si>
  <si>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</si>
  <si>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</si>
  <si>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</si>
  <si>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</si>
  <si>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</si>
  <si>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</si>
  <si>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</si>
  <si>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</si>
  <si>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</si>
  <si>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</si>
  <si>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</si>
  <si>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</si>
  <si>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</si>
  <si>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</si>
  <si>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</si>
  <si>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</si>
  <si>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</si>
  <si>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</si>
  <si>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</si>
  <si>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</si>
  <si>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</si>
  <si>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</si>
  <si>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</si>
  <si>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</si>
  <si>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</si>
  <si>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</si>
  <si>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</si>
  <si>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</si>
  <si>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</si>
  <si>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</si>
  <si>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</si>
  <si>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</si>
  <si>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</si>
  <si>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</si>
  <si>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</si>
  <si>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</si>
  <si>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</si>
  <si>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</si>
  <si>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</si>
  <si>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</si>
  <si>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</si>
  <si>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</si>
  <si>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</si>
  <si>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</si>
  <si>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</si>
  <si>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</si>
  <si>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</si>
  <si>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</si>
  <si>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</si>
  <si>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</si>
  <si>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</si>
  <si>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</si>
  <si>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</si>
  <si>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</si>
  <si>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</si>
  <si>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</si>
  <si>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</si>
  <si>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</si>
  <si>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</si>
  <si>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</si>
  <si>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</si>
  <si>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</si>
  <si>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</si>
  <si>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</si>
  <si>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</si>
  <si>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</si>
  <si>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</si>
  <si>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</si>
  <si>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</si>
  <si>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</si>
  <si>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</si>
  <si>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</si>
  <si>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</si>
  <si>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</si>
  <si>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</si>
  <si>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</si>
  <si>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</si>
  <si>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</si>
  <si>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</si>
  <si>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</si>
  <si>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</si>
  <si>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</si>
  <si>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</si>
  <si>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</si>
  <si>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</si>
  <si>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</si>
  <si>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</si>
  <si>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</si>
  <si>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</si>
  <si>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</si>
  <si>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</si>
  <si>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</si>
  <si>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</si>
  <si>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</si>
  <si>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</si>
  <si>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</si>
  <si>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</si>
  <si>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</si>
  <si>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</si>
  <si>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</si>
  <si>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</si>
  <si>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</si>
  <si>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</si>
  <si>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</si>
  <si>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</si>
  <si>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</si>
  <si>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</si>
  <si>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</si>
  <si>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</si>
  <si>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</si>
  <si>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</si>
  <si>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</si>
  <si>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</si>
  <si>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</si>
  <si>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</si>
  <si>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</si>
  <si>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</si>
  <si>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</si>
  <si>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</si>
  <si>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</si>
  <si>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</si>
  <si>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</si>
  <si>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</si>
  <si>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</si>
  <si>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</si>
  <si>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</si>
  <si>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</si>
  <si>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</si>
  <si>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</si>
  <si>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</si>
  <si>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</si>
  <si>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</si>
  <si>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</si>
  <si>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</si>
  <si>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</si>
  <si>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</si>
  <si>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</si>
  <si>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</si>
  <si>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</si>
  <si>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</si>
  <si>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</si>
  <si>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</si>
  <si>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</si>
  <si>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</si>
  <si>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</si>
  <si>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</si>
  <si>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</si>
  <si>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</si>
  <si>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</si>
  <si>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</si>
  <si>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</si>
  <si>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</si>
  <si>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</si>
  <si>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</si>
  <si>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</si>
  <si>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</si>
  <si>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</si>
  <si>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</si>
  <si>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</si>
  <si>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</si>
  <si>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</si>
  <si>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</si>
  <si>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</si>
  <si>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</si>
  <si>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</si>
  <si>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</si>
  <si>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</si>
  <si>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</si>
  <si>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</si>
  <si>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</si>
  <si>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</si>
  <si>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</si>
  <si>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</si>
  <si>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</si>
  <si>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</si>
  <si>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</si>
  <si>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</si>
  <si>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</si>
  <si>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</si>
  <si>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</si>
  <si>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</si>
  <si>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</si>
  <si>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</si>
  <si>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</si>
  <si>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</si>
  <si>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</si>
  <si>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</si>
  <si>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</si>
  <si>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</si>
  <si>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</si>
  <si>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</si>
  <si>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</si>
  <si>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</si>
  <si>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</si>
  <si>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</si>
  <si>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</si>
  <si>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</si>
  <si>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</si>
  <si>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</si>
  <si>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</si>
  <si>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</si>
  <si>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</si>
  <si>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</si>
  <si>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</si>
  <si>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</si>
  <si>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</si>
  <si>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</si>
  <si>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</si>
  <si>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</si>
  <si>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</si>
  <si>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</si>
  <si>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</si>
  <si>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</si>
  <si>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</si>
  <si>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</si>
  <si>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</si>
  <si>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</si>
  <si>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</si>
  <si>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</si>
  <si>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</si>
  <si>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</si>
  <si>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</si>
  <si>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</si>
  <si>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</si>
  <si>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</si>
  <si>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</si>
  <si>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</si>
  <si>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</si>
  <si>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</si>
  <si>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</si>
  <si>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</si>
  <si>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</si>
  <si>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</si>
  <si>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</si>
  <si>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</si>
  <si>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</si>
  <si>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</si>
  <si>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</si>
  <si>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</si>
  <si>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</si>
  <si>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</si>
  <si>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</si>
  <si>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</si>
  <si>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</si>
  <si>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</si>
  <si>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</si>
  <si>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</si>
  <si>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</si>
  <si>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</si>
  <si>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</si>
  <si>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</si>
  <si>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</si>
  <si>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</si>
  <si>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</si>
  <si>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</si>
  <si>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</si>
  <si>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</si>
  <si>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</si>
  <si>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</si>
  <si>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</si>
  <si>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</si>
  <si>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</si>
  <si>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</si>
  <si>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</si>
  <si>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</si>
  <si>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</si>
  <si>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</si>
  <si>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</si>
  <si>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</si>
  <si>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</si>
  <si>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</si>
  <si>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</si>
  <si>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</si>
  <si>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</si>
  <si>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</si>
  <si>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</si>
  <si>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</si>
  <si>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</si>
  <si>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</si>
  <si>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</si>
  <si>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</si>
  <si>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</si>
  <si>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</si>
  <si>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</si>
  <si>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</si>
  <si>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</si>
  <si>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</si>
  <si>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</si>
  <si>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</si>
  <si>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</si>
  <si>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</si>
  <si>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</si>
  <si>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</si>
  <si>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</si>
  <si>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</si>
  <si>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</si>
  <si>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</si>
  <si>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</si>
  <si>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</si>
  <si>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</si>
  <si>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</si>
  <si>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</si>
  <si>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</si>
  <si>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</si>
  <si>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</si>
  <si>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</si>
  <si>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</si>
  <si>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</si>
  <si>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</si>
  <si>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</si>
  <si>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</si>
  <si>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</si>
  <si>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</si>
  <si>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</si>
  <si>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</si>
  <si>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</si>
  <si>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</si>
  <si>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</si>
  <si>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</si>
  <si>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</si>
  <si>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</si>
  <si>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</si>
  <si>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</si>
  <si>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</si>
  <si>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</si>
  <si>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</si>
  <si>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</si>
  <si>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</si>
  <si>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</si>
  <si>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</si>
  <si>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</si>
  <si>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</si>
  <si>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</si>
  <si>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</si>
  <si>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</si>
  <si>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</si>
  <si>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</si>
  <si>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</si>
  <si>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</si>
  <si>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</si>
  <si>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</si>
  <si>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</si>
  <si>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</si>
  <si>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</si>
  <si>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</si>
  <si>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</si>
  <si>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</si>
  <si>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</si>
  <si>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</si>
  <si>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</si>
  <si>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</si>
  <si>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</si>
  <si>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</si>
  <si>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</si>
  <si>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</si>
  <si>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</si>
  <si>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</si>
  <si>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</si>
  <si>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</si>
  <si>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</si>
  <si>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</si>
  <si>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</si>
  <si>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</si>
  <si>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</si>
  <si>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</si>
  <si>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</si>
  <si>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</si>
  <si>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</si>
  <si>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</si>
  <si>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</si>
  <si>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</si>
  <si>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</si>
  <si>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</si>
  <si>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</si>
  <si>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</si>
  <si>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</si>
  <si>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</si>
  <si>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</si>
  <si>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</si>
  <si>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</si>
  <si>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</si>
  <si>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</si>
  <si>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</si>
  <si>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</si>
  <si>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</si>
  <si>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</si>
  <si>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</si>
  <si>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</si>
  <si>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</si>
  <si>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</si>
  <si>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</si>
  <si>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</si>
  <si>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</si>
  <si>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</si>
  <si>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</si>
  <si>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</si>
  <si>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</si>
  <si>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</si>
  <si>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</si>
  <si>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</si>
  <si>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</si>
  <si>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</si>
  <si>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</si>
  <si>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</si>
  <si>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</si>
  <si>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</si>
  <si>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</si>
  <si>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</si>
  <si>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</si>
  <si>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</si>
  <si>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</si>
  <si>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</si>
  <si>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</si>
  <si>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</si>
  <si>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</si>
  <si>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</si>
  <si>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</si>
  <si>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</si>
  <si>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</si>
  <si>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</si>
  <si>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</si>
  <si>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</si>
  <si>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</si>
  <si>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</si>
  <si>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</si>
  <si>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</si>
  <si>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</si>
  <si>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</si>
  <si>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</si>
  <si>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</si>
  <si>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</si>
  <si>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</si>
  <si>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</si>
  <si>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</si>
  <si>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</si>
  <si>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</si>
  <si>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</si>
  <si>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</si>
  <si>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</si>
  <si>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</si>
  <si>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</si>
  <si>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</si>
  <si>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</si>
  <si>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</si>
  <si>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</si>
  <si>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</si>
  <si>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</si>
  <si>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</si>
  <si>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</si>
  <si>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</si>
  <si>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</si>
  <si>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</si>
  <si>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</si>
  <si>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</si>
  <si>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</si>
  <si>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</si>
  <si>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</si>
  <si>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</si>
  <si>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</si>
  <si>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</si>
  <si>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</si>
  <si>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</si>
  <si>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</si>
  <si>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</si>
  <si>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</si>
  <si>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</si>
  <si>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</si>
  <si>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</si>
  <si>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</si>
  <si>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</si>
  <si>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</si>
  <si>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</si>
  <si>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</si>
  <si>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</si>
  <si>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</si>
  <si>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</si>
  <si>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</si>
  <si>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</si>
  <si>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</si>
  <si>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</si>
  <si>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</si>
  <si>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</si>
  <si>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</si>
  <si>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</si>
  <si>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</si>
  <si>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</si>
  <si>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</si>
  <si>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</si>
  <si>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</si>
  <si>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</si>
  <si>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</si>
  <si>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</si>
  <si>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</si>
  <si>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</si>
  <si>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</si>
  <si>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</si>
  <si>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</si>
  <si>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</si>
  <si>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</si>
  <si>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</si>
  <si>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</si>
  <si>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</si>
  <si>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</si>
  <si>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</si>
  <si>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</si>
  <si>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</si>
  <si>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</si>
  <si>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</si>
  <si>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</si>
  <si>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</si>
  <si>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</si>
  <si>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</si>
  <si>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</si>
  <si>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</si>
  <si>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</si>
  <si>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</si>
  <si>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</si>
  <si>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</si>
  <si>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</si>
  <si>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</si>
  <si>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</si>
  <si>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</si>
  <si>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</si>
  <si>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</si>
  <si>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</si>
  <si>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</si>
  <si>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</si>
  <si>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</si>
  <si>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</si>
  <si>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</si>
  <si>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</si>
  <si>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</si>
  <si>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</si>
  <si>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</si>
  <si>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</si>
  <si>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</si>
  <si>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</si>
  <si>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</si>
  <si>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</si>
  <si>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</si>
  <si>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</si>
  <si>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</si>
  <si>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</si>
  <si>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</si>
  <si>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</si>
  <si>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</si>
  <si>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</si>
  <si>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</si>
  <si>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</si>
  <si>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</si>
  <si>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</si>
  <si>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</si>
  <si>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</si>
  <si>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</si>
  <si>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</si>
  <si>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</si>
  <si>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</si>
  <si>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</si>
  <si>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</si>
  <si>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</si>
  <si>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</si>
  <si>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</si>
  <si>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</si>
  <si>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</si>
  <si>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</si>
  <si>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</si>
  <si>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</si>
  <si>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</si>
  <si>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</si>
  <si>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</si>
  <si>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</si>
  <si>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</si>
  <si>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</si>
  <si>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</si>
  <si>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</si>
  <si>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</si>
  <si>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</si>
  <si>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</si>
  <si>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</si>
  <si>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</si>
  <si>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</si>
  <si>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</si>
  <si>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</si>
  <si>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</si>
  <si>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</si>
  <si>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</si>
  <si>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</si>
  <si>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</si>
  <si>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</si>
  <si>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</si>
  <si>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</si>
  <si>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</si>
  <si>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</si>
  <si>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</si>
  <si>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</si>
  <si>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</si>
  <si>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</si>
  <si>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</si>
  <si>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</si>
  <si>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</si>
  <si>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</si>
  <si>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</si>
  <si>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</si>
  <si>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</si>
  <si>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</si>
  <si>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</si>
  <si>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</si>
  <si>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</si>
  <si>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</si>
  <si>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</si>
  <si>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</si>
  <si>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</si>
  <si>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</si>
  <si>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</si>
  <si>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</si>
  <si>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</si>
  <si>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</si>
  <si>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</si>
  <si>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</si>
  <si>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</si>
  <si>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</si>
  <si>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</si>
  <si>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</si>
  <si>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</si>
  <si>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</si>
  <si>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</si>
  <si>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</si>
  <si>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</si>
  <si>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</si>
  <si>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</si>
  <si>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</si>
  <si>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</si>
  <si>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</si>
  <si>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</si>
  <si>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</si>
  <si>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</si>
  <si>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</si>
  <si>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</si>
  <si>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</si>
  <si>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</si>
  <si>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</si>
  <si>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</si>
  <si>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</si>
  <si>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</si>
  <si>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</si>
  <si>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</si>
  <si>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</si>
  <si>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</si>
  <si>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</si>
  <si>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</si>
  <si>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</si>
  <si>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</si>
  <si>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</si>
  <si>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</si>
  <si>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</si>
  <si>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</si>
  <si>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</si>
  <si>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</si>
  <si>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</si>
  <si>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</si>
  <si>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</si>
  <si>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</si>
  <si>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</si>
  <si>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</si>
  <si>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</si>
  <si>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</si>
  <si>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</si>
  <si>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</si>
  <si>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</si>
  <si>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</si>
  <si>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</si>
  <si>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</si>
  <si>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</si>
  <si>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</si>
  <si>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</si>
  <si>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</si>
  <si>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</si>
  <si>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</si>
  <si>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</si>
  <si>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</si>
  <si>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</si>
  <si>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</si>
  <si>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</si>
  <si>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</si>
  <si>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</si>
  <si>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</si>
  <si>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</si>
  <si>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</si>
  <si>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</si>
  <si>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</si>
  <si>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</si>
  <si>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</si>
  <si>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</si>
  <si>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</si>
  <si>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</si>
  <si>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</si>
  <si>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</si>
  <si>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</si>
  <si>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</si>
  <si>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</si>
  <si>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</si>
  <si>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</si>
  <si>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</si>
  <si>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</si>
  <si>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</si>
  <si>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</si>
  <si>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</si>
  <si>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</si>
  <si>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</si>
  <si>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</si>
  <si>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</si>
  <si>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</si>
  <si>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</si>
  <si>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</si>
  <si>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</si>
  <si>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</si>
  <si>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</si>
  <si>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</si>
  <si>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</si>
  <si>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</si>
  <si>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</si>
  <si>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</si>
  <si>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</si>
  <si>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</si>
  <si>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</si>
  <si>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</si>
  <si>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</si>
  <si>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</si>
  <si>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</si>
  <si>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</si>
  <si>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</si>
  <si>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</si>
  <si>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</si>
  <si>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</si>
  <si>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</si>
  <si>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</si>
  <si>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</si>
  <si>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</si>
  <si>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</si>
  <si>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</si>
  <si>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</si>
  <si>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</si>
  <si>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</si>
  <si>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</si>
  <si>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</si>
  <si>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</si>
  <si>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</si>
  <si>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</si>
  <si>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</si>
  <si>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</si>
  <si>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</si>
  <si>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</si>
  <si>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</si>
  <si>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</si>
  <si>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</si>
  <si>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</si>
  <si>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</si>
  <si>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</si>
  <si>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</si>
  <si>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</si>
  <si>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</si>
  <si>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</si>
  <si>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</si>
  <si>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</si>
  <si>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</si>
  <si>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</si>
  <si>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</si>
  <si>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</si>
  <si>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</si>
  <si>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</si>
  <si>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</si>
  <si>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</si>
  <si>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</si>
  <si>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</si>
  <si>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</si>
  <si>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</si>
  <si>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</si>
  <si>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</si>
  <si>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</si>
  <si>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</si>
  <si>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</si>
  <si>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</si>
  <si>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</si>
  <si>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</si>
  <si>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</si>
  <si>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</si>
  <si>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</si>
  <si>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</si>
  <si>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</si>
  <si>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</si>
  <si>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</si>
  <si>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</si>
  <si>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</si>
  <si>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</si>
  <si>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</si>
  <si>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</si>
  <si>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</si>
  <si>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</si>
  <si>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</si>
  <si>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</si>
  <si>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</si>
  <si>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</si>
  <si>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</si>
  <si>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</si>
  <si>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</si>
  <si>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</si>
  <si>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</si>
  <si>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</si>
  <si>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</si>
  <si>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</si>
  <si>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</si>
  <si>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</si>
  <si>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</si>
  <si>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</si>
  <si>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</si>
  <si>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</si>
  <si>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</si>
  <si>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</si>
  <si>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</si>
  <si>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</si>
  <si>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</si>
  <si>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</si>
  <si>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</si>
  <si>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</si>
  <si>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</si>
  <si>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</si>
  <si>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</si>
  <si>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</si>
  <si>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</si>
  <si>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</si>
  <si>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</si>
  <si>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</si>
  <si>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</si>
  <si>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</si>
  <si>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</si>
  <si>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</si>
  <si>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</si>
  <si>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</si>
  <si>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</si>
  <si>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</si>
  <si>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</si>
  <si>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</si>
  <si>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</si>
  <si>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</si>
  <si>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</si>
  <si>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</si>
  <si>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</si>
  <si>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</si>
  <si>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</si>
  <si>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</si>
  <si>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</si>
  <si>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</si>
  <si>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</si>
  <si>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</si>
  <si>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</si>
  <si>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</si>
  <si>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</si>
  <si>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</si>
  <si>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</si>
  <si>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</si>
  <si>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</si>
  <si>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</si>
  <si>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</si>
  <si>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</si>
  <si>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</si>
  <si>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</si>
  <si>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</si>
  <si>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</si>
  <si>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</si>
  <si>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</si>
  <si>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</si>
  <si>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</si>
  <si>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</si>
  <si>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</si>
  <si>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</si>
  <si>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</si>
  <si>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</si>
  <si>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</si>
  <si>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</si>
  <si>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</si>
  <si>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</si>
  <si>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</si>
  <si>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</si>
  <si>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</si>
  <si>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</si>
  <si>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</si>
  <si>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</si>
  <si>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</si>
  <si>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</si>
  <si>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</si>
  <si>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</si>
  <si>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</si>
  <si>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</si>
  <si>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</si>
  <si>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</si>
  <si>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</si>
  <si>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</si>
  <si>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</si>
  <si>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</si>
  <si>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</si>
  <si>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</si>
  <si>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</si>
  <si>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</si>
  <si>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</si>
  <si>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</si>
  <si>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</si>
  <si>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</si>
  <si>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</si>
  <si>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</si>
  <si>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</si>
  <si>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</si>
  <si>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</si>
  <si>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</si>
  <si>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</si>
  <si>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</si>
  <si>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</si>
  <si>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</si>
  <si>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</si>
  <si>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</si>
  <si>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</si>
  <si>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</si>
  <si>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</si>
  <si>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</si>
  <si>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</si>
  <si>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</si>
  <si>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</si>
  <si>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</si>
  <si>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</si>
  <si>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</si>
  <si>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</si>
  <si>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</si>
  <si>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</si>
  <si>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</si>
  <si>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</si>
  <si>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</si>
  <si>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</si>
  <si>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</si>
  <si>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</si>
  <si>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</si>
  <si>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</si>
  <si>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</si>
  <si>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</si>
  <si>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</si>
  <si>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</si>
  <si>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</si>
  <si>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</si>
  <si>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</si>
  <si>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</si>
  <si>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</si>
  <si>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</si>
  <si>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</si>
  <si>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</si>
  <si>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</si>
  <si>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</si>
  <si>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</si>
  <si>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</si>
  <si>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</si>
  <si>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</si>
  <si>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</si>
  <si>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</si>
  <si>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</si>
  <si>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</si>
  <si>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</si>
  <si>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</si>
  <si>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</si>
  <si>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</si>
  <si>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</si>
  <si>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</si>
  <si>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</si>
  <si>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</si>
  <si>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</si>
  <si>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</si>
  <si>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</si>
  <si>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</si>
  <si>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</si>
  <si>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</si>
  <si>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</si>
  <si>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</si>
  <si>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</si>
  <si>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</si>
  <si>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</si>
  <si>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</si>
  <si>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</si>
  <si>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</si>
  <si>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</si>
  <si>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</si>
  <si>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</si>
  <si>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</si>
  <si>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</si>
  <si>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</si>
  <si>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</si>
  <si>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</si>
  <si>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</si>
  <si>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</si>
  <si>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</si>
  <si>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</si>
  <si>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</si>
  <si>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</si>
  <si>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</si>
  <si>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</si>
  <si>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</si>
  <si>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</si>
  <si>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</si>
  <si>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</si>
  <si>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</si>
  <si>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</si>
  <si>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</si>
  <si>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</si>
  <si>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</si>
  <si>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</si>
  <si>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</si>
  <si>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</si>
  <si>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</si>
  <si>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</si>
  <si>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</si>
  <si>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</si>
  <si>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</si>
  <si>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</si>
  <si>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</si>
  <si>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</si>
  <si>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</si>
  <si>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</si>
  <si>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</si>
  <si>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</si>
  <si>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</si>
  <si>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</si>
  <si>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</si>
  <si>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</si>
  <si>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</si>
  <si>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</si>
  <si>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</si>
  <si>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</si>
  <si>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</si>
  <si>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</si>
  <si>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</si>
  <si>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</si>
  <si>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</si>
  <si>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</si>
  <si>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</si>
  <si>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</si>
  <si>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</si>
  <si>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</si>
  <si>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</si>
  <si>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</si>
  <si>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</si>
  <si>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</si>
  <si>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</si>
  <si>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</si>
  <si>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</si>
  <si>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</si>
  <si>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</si>
  <si>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</si>
  <si>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</si>
  <si>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</si>
  <si>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</si>
  <si>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</si>
  <si>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</si>
  <si>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</si>
  <si>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</si>
  <si>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</si>
  <si>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</si>
  <si>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</si>
  <si>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</si>
  <si>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</si>
  <si>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</si>
  <si>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</si>
  <si>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</si>
  <si>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</si>
  <si>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</si>
  <si>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</si>
  <si>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</si>
  <si>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</si>
  <si>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</si>
  <si>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</si>
  <si>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</si>
  <si>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</si>
  <si>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</si>
  <si>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</si>
  <si>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</si>
  <si>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</si>
  <si>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</si>
  <si>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</si>
  <si>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</si>
  <si>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</si>
  <si>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</si>
  <si>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</si>
  <si>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</si>
  <si>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</si>
  <si>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</si>
  <si>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</si>
  <si>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</si>
  <si>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</si>
  <si>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</si>
  <si>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</si>
  <si>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</si>
  <si>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</si>
  <si>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</si>
  <si>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</si>
  <si>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</si>
  <si>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</si>
  <si>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</si>
  <si>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</si>
  <si>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</si>
  <si>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</si>
  <si>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</si>
  <si>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</si>
  <si>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</si>
  <si>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</si>
  <si>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</si>
  <si>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</si>
  <si>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</si>
  <si>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</si>
  <si>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</si>
  <si>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</si>
  <si>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</si>
  <si>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</si>
  <si>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</si>
  <si>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</si>
  <si>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</si>
  <si>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</si>
  <si>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</si>
  <si>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</si>
  <si>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</si>
  <si>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</si>
  <si>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</si>
  <si>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</si>
  <si>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</si>
  <si>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</si>
  <si>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</si>
  <si>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</si>
  <si>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</si>
  <si>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</si>
  <si>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</si>
  <si>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</si>
  <si>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</si>
  <si>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</si>
  <si>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</si>
  <si>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</si>
  <si>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</si>
  <si>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</si>
  <si>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</si>
  <si>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</si>
  <si>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</si>
  <si>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</si>
  <si>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</si>
  <si>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</si>
  <si>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</si>
  <si>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</si>
  <si>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</si>
  <si>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</si>
  <si>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</si>
  <si>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</si>
  <si>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</si>
  <si>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</si>
  <si>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</si>
  <si>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</si>
  <si>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</si>
  <si>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</si>
  <si>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</si>
  <si>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</si>
  <si>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</si>
  <si>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</si>
  <si>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</si>
  <si>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</si>
  <si>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</si>
  <si>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</si>
  <si>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</si>
  <si>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</si>
  <si>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</si>
  <si>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</si>
  <si>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</si>
  <si>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</si>
  <si>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</si>
  <si>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</si>
  <si>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</si>
  <si>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</si>
  <si>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</si>
  <si>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</si>
  <si>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</si>
  <si>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</si>
  <si>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</si>
  <si>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</si>
  <si>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</si>
  <si>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</si>
  <si>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</si>
  <si>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</si>
  <si>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</si>
  <si>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</si>
  <si>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</si>
  <si>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</si>
  <si>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</si>
  <si>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</si>
  <si>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</si>
  <si>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</si>
  <si>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</si>
  <si>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</si>
  <si>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</si>
  <si>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</si>
  <si>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</si>
  <si>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</si>
  <si>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</si>
  <si>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</si>
  <si>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</si>
  <si>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</si>
  <si>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</si>
  <si>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</si>
  <si>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</si>
  <si>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</si>
  <si>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</si>
  <si>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</si>
  <si>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</si>
  <si>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</si>
  <si>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</si>
  <si>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</si>
  <si>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</si>
  <si>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</si>
  <si>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</si>
  <si>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</si>
  <si>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</si>
  <si>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</si>
  <si>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</si>
  <si>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</si>
  <si>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</si>
  <si>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</si>
  <si>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</si>
  <si>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</si>
  <si>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</si>
  <si>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</si>
  <si>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</si>
  <si>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</si>
  <si>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</si>
  <si>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</si>
  <si>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</si>
  <si>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</si>
  <si>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</si>
  <si>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</si>
  <si>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</si>
  <si>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</si>
  <si>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</si>
  <si>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</si>
  <si>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</si>
  <si>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</si>
  <si>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</si>
  <si>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</si>
  <si>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</si>
  <si>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</si>
  <si>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</si>
  <si>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</si>
  <si>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</si>
  <si>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</si>
  <si>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</si>
  <si>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</si>
  <si>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</si>
  <si>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</si>
  <si>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</si>
  <si>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</si>
  <si>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</si>
  <si>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</si>
  <si>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</si>
  <si>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</si>
  <si>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</si>
  <si>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</si>
  <si>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</si>
  <si>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</si>
  <si>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</si>
  <si>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</si>
  <si>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</si>
  <si>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</si>
  <si>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</si>
  <si>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</si>
  <si>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</si>
  <si>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</si>
  <si>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</si>
  <si>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</si>
  <si>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</si>
  <si>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</si>
  <si>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</si>
  <si>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</si>
  <si>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</si>
  <si>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</si>
  <si>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</si>
  <si>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</si>
  <si>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</si>
  <si>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</si>
  <si>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</si>
  <si>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</si>
  <si>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</si>
  <si>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</si>
  <si>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</si>
  <si>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</si>
  <si>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</si>
  <si>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</si>
  <si>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</si>
  <si>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</si>
  <si>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</si>
  <si>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</si>
  <si>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</si>
  <si>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</si>
  <si>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</si>
  <si>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</si>
  <si>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</si>
  <si>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</si>
  <si>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</si>
  <si>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</si>
  <si>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</si>
  <si>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</si>
  <si>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</si>
  <si>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</si>
  <si>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</si>
  <si>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</si>
  <si>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</si>
  <si>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</si>
  <si>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</si>
  <si>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</si>
  <si>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</si>
  <si>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</si>
  <si>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</si>
  <si>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</si>
  <si>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</si>
  <si>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</si>
  <si>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</si>
  <si>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</si>
  <si>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</si>
  <si>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</si>
  <si>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</si>
  <si>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</si>
  <si>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</si>
  <si>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</si>
  <si>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</si>
  <si>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</si>
  <si>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</si>
  <si>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</si>
  <si>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</si>
  <si>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</si>
  <si>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</si>
  <si>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</si>
  <si>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</si>
  <si>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</si>
  <si>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</si>
  <si>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</si>
  <si>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</si>
  <si>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</si>
  <si>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</si>
  <si>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</si>
  <si>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</si>
  <si>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</si>
  <si>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</si>
  <si>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</si>
  <si>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</si>
  <si>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</si>
  <si>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</si>
  <si>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</si>
  <si>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</si>
  <si>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</si>
  <si>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</si>
  <si>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</si>
  <si>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</si>
  <si>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</si>
  <si>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</si>
  <si>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</si>
  <si>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</si>
  <si>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</si>
  <si>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</si>
  <si>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</si>
  <si>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</si>
  <si>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</si>
  <si>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</si>
  <si>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</si>
  <si>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</si>
  <si>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</si>
  <si>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</si>
  <si>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</si>
  <si>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</si>
  <si>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</si>
  <si>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</si>
  <si>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</si>
  <si>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</si>
  <si>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</si>
  <si>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</si>
  <si>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</si>
  <si>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</si>
  <si>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</si>
  <si>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</si>
  <si>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</si>
  <si>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</si>
  <si>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</si>
  <si>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</si>
  <si>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</si>
  <si>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</si>
  <si>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</si>
  <si>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</si>
  <si>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</si>
  <si>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</si>
  <si>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</si>
  <si>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</si>
  <si>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</si>
  <si>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</si>
  <si>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</si>
  <si>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</si>
  <si>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</si>
  <si>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</si>
  <si>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</si>
  <si>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</si>
  <si>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</si>
  <si>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</si>
  <si>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</si>
  <si>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</si>
  <si>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</si>
  <si>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</si>
  <si>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</si>
  <si>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</si>
  <si>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</si>
  <si>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</si>
  <si>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</si>
  <si>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</si>
  <si>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</si>
  <si>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</si>
  <si>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</si>
  <si>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</si>
  <si>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</si>
  <si>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</si>
  <si>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</si>
  <si>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</si>
  <si>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</si>
  <si>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</si>
  <si>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</si>
  <si>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</si>
  <si>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</si>
  <si>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</si>
  <si>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</si>
  <si>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</si>
  <si>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</si>
  <si>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</si>
  <si>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</si>
  <si>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</si>
  <si>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</si>
  <si>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</si>
  <si>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</si>
  <si>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</si>
  <si>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</si>
  <si>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</si>
  <si>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</si>
  <si>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</si>
  <si>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</si>
  <si>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</si>
  <si>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</si>
  <si>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</si>
  <si>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</si>
  <si>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</si>
  <si>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</si>
  <si>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</si>
  <si>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</si>
  <si>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</si>
  <si>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</si>
  <si>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</si>
  <si>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</si>
  <si>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</si>
  <si>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Pertentage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</si>
  <si>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</si>
  <si>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</si>
  <si>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</si>
  <si>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</si>
  <si>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</si>
  <si>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</si>
  <si>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</si>
  <si>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</si>
  <si>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</si>
  <si>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</si>
  <si>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</si>
  <si>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</si>
  <si>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</si>
  <si>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</si>
  <si>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</si>
  <si>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</si>
  <si>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</si>
  <si>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</si>
  <si>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</si>
  <si>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</si>
  <si>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</si>
  <si>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</si>
  <si>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</si>
  <si>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</si>
  <si>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</si>
  <si>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</si>
  <si>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</si>
  <si>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</si>
  <si>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</si>
  <si>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</si>
  <si>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</si>
  <si>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</si>
  <si>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</si>
  <si>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</si>
  <si>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</si>
  <si>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</si>
  <si>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</si>
  <si>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</si>
  <si>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</si>
  <si>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</si>
  <si>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</si>
  <si>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</si>
  <si>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</si>
  <si>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</si>
  <si>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</si>
  <si>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</si>
  <si>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</si>
  <si>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</si>
  <si>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</si>
  <si>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</si>
  <si>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</si>
  <si>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</si>
  <si>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</si>
  <si>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</si>
  <si>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</si>
  <si>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</si>
  <si>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</si>
  <si>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</si>
  <si>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</si>
  <si>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</si>
  <si>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</si>
  <si>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</si>
  <si>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</si>
  <si>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</si>
  <si>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</si>
  <si>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</si>
  <si>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</si>
  <si>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</si>
  <si>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</si>
  <si>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</si>
  <si>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</si>
  <si>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</si>
  <si>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goal </t>
  </si>
  <si>
    <t xml:space="preserve">pledged </t>
  </si>
  <si>
    <t xml:space="preserve">average donation </t>
  </si>
  <si>
    <t>number of backers</t>
  </si>
  <si>
    <t>Successful</t>
  </si>
  <si>
    <t>Failed</t>
  </si>
  <si>
    <t>Mean Goal</t>
  </si>
  <si>
    <t xml:space="preserve">Median Goal </t>
  </si>
  <si>
    <t xml:space="preserve">Mean Pledged 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</si>
  <si>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</si>
  <si>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</si>
  <si>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</si>
  <si>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</si>
  <si>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</si>
  <si>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</si>
  <si>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</si>
  <si>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</si>
  <si>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</si>
  <si>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Years</t>
  </si>
  <si>
    <t xml:space="preserve">Date Ended Conversion 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</si>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</sst>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4-E34C-8058-36A03640E683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74-E34C-8058-36A03640E683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74-E34C-8058-36A03640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312031"/>
        <c:axId val="1968313679"/>
      </c:lineChart>
      <c:catAx>
        <c:axId val="196831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13679"/>
        <c:crosses val="autoZero"/>
        <c:auto val="1"/>
        <c:lblAlgn val="ctr"/>
        <c:lblOffset val="100"/>
        <c:noMultiLvlLbl val="0"/>
      </c:catAx>
      <c:valAx>
        <c:axId val="196831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1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6F-FD46-9C0D-83D8AF82E69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6F-FD46-9C0D-83D8AF82E69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6F-FD46-9C0D-83D8AF82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208351"/>
        <c:axId val="2009151471"/>
      </c:lineChart>
      <c:catAx>
        <c:axId val="196820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151471"/>
        <c:crosses val="autoZero"/>
        <c:auto val="1"/>
        <c:lblAlgn val="ctr"/>
        <c:lblOffset val="100"/>
        <c:noMultiLvlLbl val="0"/>
      </c:catAx>
      <c:valAx>
        <c:axId val="20091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20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C-214D-BB65-0BF8CCAF7D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2C-214D-BB65-0BF8CCAF7D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2C-214D-BB65-0BF8CCAF7D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2C-214D-BB65-0BF8CCAF7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837391"/>
        <c:axId val="1488262159"/>
      </c:barChart>
      <c:catAx>
        <c:axId val="14888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62159"/>
        <c:crosses val="autoZero"/>
        <c:auto val="1"/>
        <c:lblAlgn val="ctr"/>
        <c:lblOffset val="100"/>
        <c:noMultiLvlLbl val="0"/>
      </c:catAx>
      <c:valAx>
        <c:axId val="14882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03958288997659"/>
          <c:y val="4.878048780487805E-2"/>
          <c:w val="0.7691314747818685"/>
          <c:h val="0.765859179950067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7-4745-A5ED-FFC4AB76EC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9-BF4A-B8EC-413C30DE1B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9-BF4A-B8EC-413C30DE1BD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9-BF4A-B8EC-413C30DE1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8207887"/>
        <c:axId val="1519784655"/>
      </c:barChart>
      <c:catAx>
        <c:axId val="154820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84655"/>
        <c:crosses val="autoZero"/>
        <c:auto val="1"/>
        <c:lblAlgn val="ctr"/>
        <c:lblOffset val="100"/>
        <c:noMultiLvlLbl val="0"/>
      </c:catAx>
      <c:valAx>
        <c:axId val="151978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0.10178321769184792"/>
              <c:y val="0.33008117542008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0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2194600674915638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F-1741-A5F1-0070F5095A2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7F-1741-A5F1-0070F5095A2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7F-1741-A5F1-0070F5095A2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7F-1741-A5F1-0070F509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467567"/>
        <c:axId val="1579469215"/>
      </c:lineChart>
      <c:catAx>
        <c:axId val="15794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469215"/>
        <c:crosses val="autoZero"/>
        <c:auto val="1"/>
        <c:lblAlgn val="ctr"/>
        <c:lblOffset val="100"/>
        <c:noMultiLvlLbl val="0"/>
      </c:catAx>
      <c:valAx>
        <c:axId val="15794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4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3</xdr:row>
      <xdr:rowOff>152400</xdr:rowOff>
    </xdr:from>
    <xdr:to>
      <xdr:col>11</xdr:col>
      <xdr:colOff>292100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2D354-0C66-0042-92B1-CD9F10134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14</xdr:row>
      <xdr:rowOff>114300</xdr:rowOff>
    </xdr:from>
    <xdr:to>
      <xdr:col>10</xdr:col>
      <xdr:colOff>469900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3809A-E9CA-4142-B252-0F444ED53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0</xdr:rowOff>
    </xdr:from>
    <xdr:to>
      <xdr:col>14</xdr:col>
      <xdr:colOff>596900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98E47-0415-B241-965C-761AB4F47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76200</xdr:rowOff>
    </xdr:from>
    <xdr:to>
      <xdr:col>18</xdr:col>
      <xdr:colOff>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D2FEA-C8C5-F34A-B49B-76480B483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63500</xdr:rowOff>
    </xdr:from>
    <xdr:to>
      <xdr:col>11</xdr:col>
      <xdr:colOff>419100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BC780-8592-3D43-A586-54275285F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301329629627" createdVersion="7" refreshedVersion="7" minRefreshableVersion="3" recordCount="4114" xr:uid="{EAF65770-97DE-B942-B7CC-F63AB1D411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t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325104976851" createdVersion="7" refreshedVersion="7" minRefreshableVersion="3" recordCount="4114" xr:uid="{5CE93C31-AE57-8D4F-ABAD-FFA53F6BF8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t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ta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308420949077" createdVersion="7" refreshedVersion="7" minRefreshableVersion="3" recordCount="4115" xr:uid="{F53D13B9-3F79-2941-8D72-2D1ED8A6E5F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t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ta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o backers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o backers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o backers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o backers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o backers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o backers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o backers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o backers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o backers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o backers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o backers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o backers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o backers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o backers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o backers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o backers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o backers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o backers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o backers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o backers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o backers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o backers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o backers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o backers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o backers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o backers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o backers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o backers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o backers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o backers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o backers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o backers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o backers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o backers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o backers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o backers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o backers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o backers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o backers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o backers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o backers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o backers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o backers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o backers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o backers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o backers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o backers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o backers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o backers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o backers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o backers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o backers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o backers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o backers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o backers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o backers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o backers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o backers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o backers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o backers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o backers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o backers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o backers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o backers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o backers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o backers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o backers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o backers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o backers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o backers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o backers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o backers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o backers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o backers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o backers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o backers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o backers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o backers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o backers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o backers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o backers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o backers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o backers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o backers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o backers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o backers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o backers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o backers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o backers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o backers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o backers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o backers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o backers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o backers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o backers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o backers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o backers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o backers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o backers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o backers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o backers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o backers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o backers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o backers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o backers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o backers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o backers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o backers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o backers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o backers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o backers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o backers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o backers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o backers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o backers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o backers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o backers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o backers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o backers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o backers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o backers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o backers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o backers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o backers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o backers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o backers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o backers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o backers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o backers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o backers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o backers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o backers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o backers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o backers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o backers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o backers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o backers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o backers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o backers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o backers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o backers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o backers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o backers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o backers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o backers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o backers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o backers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o backers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o backers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o backers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o backers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o backers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o backer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o backers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o backers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o backers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o backers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o backers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o backers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o backers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o backers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o backers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o backers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o backers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o backers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o backers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o backers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o backers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o backers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o backers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o backers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o backers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o backers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o backers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o backers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o backers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o backers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o backers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o backers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o backer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o backers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o backers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o backers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o backers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o backers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o backers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o backers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o backers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o backers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o backers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o backers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o backers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o backers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o backers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o backers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o backers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o backers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o backers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o backers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o backers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o backers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o backers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o backers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o backers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o backers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o backers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o backers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o backers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o backers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o backers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o backers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o backers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o backers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o backers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o backers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o backers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o backers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o backers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o backers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o backers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o backers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o backers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o backers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o backers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o backers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o backers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o backers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o backers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o backers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o backers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o backers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o backers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o backers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o backers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o backers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o backers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o backers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o backers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o backers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o backers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o backers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o backers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o backers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o backers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o backers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o backers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o backers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o backers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o backers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o backers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o backers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o backers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o backers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o backers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o backers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o backers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o backers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o backers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o backers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o backers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o backers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o backers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o backers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o backers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o backers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o backers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o backers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o backers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o backers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o backers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o backers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o backers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o backers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o backers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o backers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o backers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o backers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o backers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o backers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o backers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o backers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o backers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o backers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o backers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o backers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o backers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o backers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o backers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o backers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o backers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o backers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o backers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o backers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o backers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o backers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o backers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o backers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o backers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o backers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o backers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o backers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o backers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o backers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o backers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o backers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o backers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o backers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o backers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o backers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o backers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o backers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o backers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o backers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o backers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o backers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o backers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o backers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o backers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o backers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o backers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o backers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o backers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o backers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o backers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o backers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o backers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o backers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o backers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o backers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o backers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o backers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o backers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o backers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o backers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o backers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o backers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o backers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o backers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o backers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o backers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o backers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o backers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o backers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o backers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o backers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o backers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o backers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o backers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o backers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o backers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o backers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o backers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o backers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o backers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o backers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o backers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o backers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o backers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o backers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o backers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o backers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o backers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o backers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o backers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o backers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o backers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o backers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o backers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o backers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o backers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o backers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o backers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o backers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o backers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o backers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o backers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o backers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o backers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o backers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o backers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o backers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o backers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o backers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o backers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o backers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o backers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o backers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o backers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o backers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o backers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o backers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o backers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o backers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o backers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o backers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o backers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o backers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o backers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o backers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o backers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o backers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o backers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o backers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o backers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o backers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o backers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o backers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o backers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o backers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o backers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x v="4114"/>
    <m/>
    <m/>
    <m/>
    <m/>
    <m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C0854-861E-E248-834A-FCE0FA9B7691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478D8-8178-EC43-A588-7DCE9F292F7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34BD2-ED2C-144A-8E30-F208EB6B0D28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97BF6-7A09-A445-A897-06A61255A0E4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95" zoomScaleNormal="95" workbookViewId="0">
      <selection activeCell="U2924" sqref="U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11" customWidth="1"/>
    <col min="16" max="16" width="14.5" customWidth="1"/>
    <col min="17" max="17" width="41.1640625" customWidth="1"/>
    <col min="18" max="18" width="14" customWidth="1"/>
    <col min="19" max="19" width="24.83203125" style="18" customWidth="1"/>
    <col min="20" max="20" width="26" style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8398</v>
      </c>
      <c r="U1" t="s">
        <v>8397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IFERROR(ROUND(E2/L2,2),"no backers")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IFERROR(ROUND(E3/L3,2),"no backers")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IFERROR(ROUND(E67/L67,2),"no backers")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t="str">
        <f t="shared" si="5"/>
        <v>no backers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t="str">
        <f t="shared" si="5"/>
        <v>no backers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t="str">
        <f t="shared" ref="P131:P194" si="9">IFERROR(ROUND(E131/L131,2),"no backers")</f>
        <v>no backers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t="str">
        <f t="shared" si="9"/>
        <v>no backers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t="str">
        <f t="shared" si="9"/>
        <v>no backers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t="str">
        <f t="shared" si="9"/>
        <v>no backers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t="str">
        <f t="shared" si="9"/>
        <v>no backers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t="str">
        <f t="shared" si="9"/>
        <v>no backers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t="str">
        <f t="shared" si="9"/>
        <v>no backers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t="str">
        <f t="shared" si="9"/>
        <v>no backers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t="str">
        <f t="shared" si="9"/>
        <v>no backers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t="str">
        <f t="shared" si="9"/>
        <v>no backers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t="str">
        <f t="shared" si="9"/>
        <v>no backers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t="str">
        <f t="shared" si="9"/>
        <v>no backers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t="str">
        <f t="shared" si="9"/>
        <v>no backers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t="str">
        <f t="shared" si="9"/>
        <v>no backers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t="str">
        <f t="shared" si="9"/>
        <v>no backers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t="str">
        <f t="shared" si="9"/>
        <v>no backers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t="str">
        <f t="shared" si="9"/>
        <v>no backers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t="str">
        <f t="shared" si="9"/>
        <v>no backers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t="str">
        <f t="shared" si="9"/>
        <v>no backers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t="str">
        <f t="shared" si="9"/>
        <v>no backers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t="str">
        <f t="shared" si="9"/>
        <v>no backers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t="str">
        <f t="shared" si="9"/>
        <v>no backers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t="str">
        <f t="shared" ref="P195:P258" si="13">IFERROR(ROUND(E195/L195,2),"no backers")</f>
        <v>no backers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t="str">
        <f t="shared" si="13"/>
        <v>no backers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t="str">
        <f t="shared" si="13"/>
        <v>no backers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t="str">
        <f t="shared" si="13"/>
        <v>no backers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t="str">
        <f t="shared" si="13"/>
        <v>no backers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t="str">
        <f t="shared" si="13"/>
        <v>no backers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t="str">
        <f t="shared" si="13"/>
        <v>no backers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t="str">
        <f t="shared" si="13"/>
        <v>no backers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t="str">
        <f t="shared" si="13"/>
        <v>no backers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t="str">
        <f t="shared" si="13"/>
        <v>no backers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t="str">
        <f t="shared" si="13"/>
        <v>no backers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t="str">
        <f t="shared" si="13"/>
        <v>no backers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t="str">
        <f t="shared" si="13"/>
        <v>no backers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t="str">
        <f t="shared" si="13"/>
        <v>no backers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t="str">
        <f t="shared" si="13"/>
        <v>no backers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t="str">
        <f t="shared" si="13"/>
        <v>no backers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t="str">
        <f t="shared" si="13"/>
        <v>no backers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t="str">
        <f t="shared" si="13"/>
        <v>no backers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t="str">
        <f t="shared" si="13"/>
        <v>no backers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IFERROR(ROUND(E259/L259,2),"no backers")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IFERROR(ROUND(E323/L323,2),"no backers")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IFERROR(ROUND(E387/L387,2),"no backers")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t="str">
        <f t="shared" si="25"/>
        <v>no backers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t="str">
        <f t="shared" si="25"/>
        <v>no backers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t="str">
        <f t="shared" si="25"/>
        <v>no backers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t="str">
        <f t="shared" si="25"/>
        <v>no backers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t="str">
        <f t="shared" si="25"/>
        <v>no backers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t="str">
        <f t="shared" si="25"/>
        <v>no backers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t="str">
        <f t="shared" si="25"/>
        <v>no backers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IFERROR(ROUND(E451/L451,2),"no backers")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t="str">
        <f t="shared" si="29"/>
        <v>no backers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t="str">
        <f t="shared" si="29"/>
        <v>no backers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t="str">
        <f t="shared" si="29"/>
        <v>no backers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t="str">
        <f t="shared" si="29"/>
        <v>no backers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t="str">
        <f t="shared" si="29"/>
        <v>no backers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t="str">
        <f t="shared" si="29"/>
        <v>no backers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t="str">
        <f t="shared" si="29"/>
        <v>no backers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t="str">
        <f t="shared" si="29"/>
        <v>no backers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t="str">
        <f t="shared" si="29"/>
        <v>no backers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t="str">
        <f t="shared" si="29"/>
        <v>no backers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t="str">
        <f t="shared" si="29"/>
        <v>no backers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t="str">
        <f t="shared" si="29"/>
        <v>no backers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t="str">
        <f t="shared" si="29"/>
        <v>no backers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t="str">
        <f t="shared" si="29"/>
        <v>no backers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t="str">
        <f t="shared" si="29"/>
        <v>no backers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t="str">
        <f t="shared" si="29"/>
        <v>no backers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t="str">
        <f t="shared" si="29"/>
        <v>no backers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t="str">
        <f t="shared" si="29"/>
        <v>no backers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IFERROR(ROUND(E515/L515,2),"no backers")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t="str">
        <f t="shared" si="33"/>
        <v>no backers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t="str">
        <f t="shared" si="33"/>
        <v>no backers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t="str">
        <f t="shared" si="33"/>
        <v>no backers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t="str">
        <f t="shared" si="33"/>
        <v>no backers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t="str">
        <f t="shared" si="33"/>
        <v>no backers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t="str">
        <f t="shared" si="33"/>
        <v>no backers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t="str">
        <f t="shared" si="33"/>
        <v>no backers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t="str">
        <f t="shared" si="33"/>
        <v>no backers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t="str">
        <f t="shared" si="33"/>
        <v>no backers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t="str">
        <f t="shared" si="33"/>
        <v>no backers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IFERROR(ROUND(E579/L579,2),"no backers")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t="str">
        <f t="shared" si="37"/>
        <v>no backers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t="str">
        <f t="shared" si="37"/>
        <v>no backers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t="str">
        <f t="shared" si="37"/>
        <v>no backers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t="str">
        <f t="shared" si="37"/>
        <v>no backers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t="str">
        <f t="shared" si="37"/>
        <v>no backers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t="str">
        <f t="shared" si="37"/>
        <v>no backers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t="str">
        <f t="shared" si="37"/>
        <v>no backers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t="str">
        <f t="shared" si="37"/>
        <v>no backers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t="str">
        <f t="shared" si="37"/>
        <v>no backers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t="str">
        <f t="shared" si="37"/>
        <v>no backers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t="str">
        <f t="shared" si="37"/>
        <v>no backers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t="str">
        <f t="shared" si="37"/>
        <v>no backers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t="str">
        <f t="shared" si="37"/>
        <v>no backers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t="str">
        <f t="shared" si="37"/>
        <v>no backers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t="str">
        <f t="shared" si="37"/>
        <v>no backers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t="str">
        <f t="shared" si="37"/>
        <v>no backers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t="str">
        <f t="shared" si="37"/>
        <v>no backers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t="str">
        <f t="shared" si="37"/>
        <v>no backers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t="str">
        <f t="shared" si="37"/>
        <v>no backers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IFERROR(ROUND(E643/L643,2),"no backers")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t="str">
        <f t="shared" si="41"/>
        <v>no backers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IFERROR(ROUND(E707/L707,2),"no backers")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t="str">
        <f t="shared" si="45"/>
        <v>no backers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t="str">
        <f t="shared" si="45"/>
        <v>no backers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t="str">
        <f t="shared" si="45"/>
        <v>no backers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t="str">
        <f t="shared" si="45"/>
        <v>no backers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t="str">
        <f t="shared" si="45"/>
        <v>no backers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t="str">
        <f t="shared" si="45"/>
        <v>no backers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t="str">
        <f t="shared" si="45"/>
        <v>no backers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IFERROR(ROUND(E771/L771,2),"no backers")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t="str">
        <f t="shared" si="49"/>
        <v>no backers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IFERROR(ROUND(E835/L835,2),"no backers")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t="str">
        <f t="shared" si="53"/>
        <v>no backers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t="str">
        <f t="shared" si="53"/>
        <v>no backers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t="str">
        <f t="shared" ref="P899:P962" si="57">IFERROR(ROUND(E899/L899,2),"no backers")</f>
        <v>no backers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t="str">
        <f t="shared" si="57"/>
        <v>no backers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t="str">
        <f t="shared" si="57"/>
        <v>no backers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t="str">
        <f t="shared" si="57"/>
        <v>no backers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t="str">
        <f t="shared" si="57"/>
        <v>no backers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t="str">
        <f t="shared" si="57"/>
        <v>no backers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t="str">
        <f t="shared" si="57"/>
        <v>no backers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t="str">
        <f t="shared" si="57"/>
        <v>no backers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t="str">
        <f t="shared" si="57"/>
        <v>no backers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t="str">
        <f t="shared" si="57"/>
        <v>no backers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t="str">
        <f t="shared" si="57"/>
        <v>no backers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t="str">
        <f t="shared" si="57"/>
        <v>no backers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t="str">
        <f t="shared" si="57"/>
        <v>no backers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t="str">
        <f t="shared" si="57"/>
        <v>no backers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IFERROR(ROUND(E963/L963,2),"no backers")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t="str">
        <f t="shared" si="61"/>
        <v>no backers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IFERROR(ROUND(E1027/L1027,2),"no backers")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t="str">
        <f t="shared" si="65"/>
        <v>no backers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t="str">
        <f t="shared" si="65"/>
        <v>no backers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t="str">
        <f t="shared" si="65"/>
        <v>no backers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t="str">
        <f t="shared" si="65"/>
        <v>no backers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t="str">
        <f t="shared" si="65"/>
        <v>no backers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t="str">
        <f t="shared" si="65"/>
        <v>no backers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t="str">
        <f t="shared" si="65"/>
        <v>no backers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t="str">
        <f t="shared" si="65"/>
        <v>no backers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t="str">
        <f t="shared" si="65"/>
        <v>no backers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t="str">
        <f t="shared" si="65"/>
        <v>no backers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t="str">
        <f t="shared" si="65"/>
        <v>no backers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t="str">
        <f t="shared" si="65"/>
        <v>no backers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t="str">
        <f t="shared" si="65"/>
        <v>no backers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t="str">
        <f t="shared" si="65"/>
        <v>no backers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t="str">
        <f t="shared" si="65"/>
        <v>no backers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t="str">
        <f t="shared" si="65"/>
        <v>no backers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t="str">
        <f t="shared" si="65"/>
        <v>no backers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IFERROR(ROUND(E1091/L1091,2),"no backers")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t="str">
        <f t="shared" si="69"/>
        <v>no backers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t="str">
        <f t="shared" si="69"/>
        <v>no backers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t="str">
        <f t="shared" si="69"/>
        <v>no backers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t="str">
        <f t="shared" si="69"/>
        <v>no backers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t="str">
        <f t="shared" si="69"/>
        <v>no backers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t="str">
        <f t="shared" si="69"/>
        <v>no backers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t="str">
        <f t="shared" si="69"/>
        <v>no backers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t="str">
        <f t="shared" si="69"/>
        <v>no backers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t="str">
        <f t="shared" si="69"/>
        <v>no backers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t="str">
        <f t="shared" si="69"/>
        <v>no backers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t="str">
        <f t="shared" si="69"/>
        <v>no backers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IFERROR(ROUND(E1155/L1155,2),"no backers")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t="str">
        <f t="shared" si="73"/>
        <v>no backers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t="str">
        <f t="shared" si="73"/>
        <v>no backers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t="str">
        <f t="shared" si="73"/>
        <v>no backers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t="str">
        <f t="shared" si="73"/>
        <v>no backers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t="str">
        <f t="shared" si="73"/>
        <v>no backers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t="str">
        <f t="shared" si="73"/>
        <v>no backers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t="str">
        <f t="shared" si="73"/>
        <v>no backers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IFERROR(ROUND(E1219/L1219,2),"no backers")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t="str">
        <f t="shared" si="77"/>
        <v>no backers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t="str">
        <f t="shared" si="77"/>
        <v>no backers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t="str">
        <f t="shared" si="77"/>
        <v>no backers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t="str">
        <f t="shared" si="77"/>
        <v>no backers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t="str">
        <f t="shared" si="77"/>
        <v>no backers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t="str">
        <f t="shared" si="77"/>
        <v>no backers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t="str">
        <f t="shared" si="77"/>
        <v>no backers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IFERROR(ROUND(E1283/L1283,2),"no backers")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t="str">
        <f t="shared" si="81"/>
        <v>no backers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t="str">
        <f t="shared" si="81"/>
        <v>no backers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t="str">
        <f t="shared" si="81"/>
        <v>no backers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IFERROR(ROUND(E1347/L1347,2),"no backers")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t="str">
        <f t="shared" ref="P1411:P1474" si="89">IFERROR(ROUND(E1411/L1411,2),"no backers")</f>
        <v>no backers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t="str">
        <f t="shared" si="89"/>
        <v>no backers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t="str">
        <f t="shared" si="89"/>
        <v>no backers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t="str">
        <f t="shared" si="89"/>
        <v>no backers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t="str">
        <f t="shared" si="89"/>
        <v>no backers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t="str">
        <f t="shared" si="89"/>
        <v>no backers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t="str">
        <f t="shared" si="89"/>
        <v>no backers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t="str">
        <f t="shared" si="89"/>
        <v>no backers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t="str">
        <f t="shared" si="89"/>
        <v>no backers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t="str">
        <f t="shared" si="89"/>
        <v>no backers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t="str">
        <f t="shared" si="89"/>
        <v>no backers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t="str">
        <f t="shared" si="89"/>
        <v>no backers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t="str">
        <f t="shared" si="89"/>
        <v>no backers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t="str">
        <f t="shared" si="89"/>
        <v>no backers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t="str">
        <f t="shared" si="89"/>
        <v>no backers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t="str">
        <f t="shared" si="89"/>
        <v>no backers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t="str">
        <f t="shared" si="89"/>
        <v>no backers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t="str">
        <f t="shared" si="89"/>
        <v>no backers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t="str">
        <f t="shared" si="89"/>
        <v>no backers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IFERROR(ROUND(E1475/L1475,2),"no backers")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t="str">
        <f t="shared" si="93"/>
        <v>no backers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t="str">
        <f t="shared" si="93"/>
        <v>no backers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t="str">
        <f t="shared" si="93"/>
        <v>no backers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t="str">
        <f t="shared" si="93"/>
        <v>no backers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t="str">
        <f t="shared" si="93"/>
        <v>no backers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t="str">
        <f t="shared" si="93"/>
        <v>no backers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IFERROR(ROUND(E1539/L1539,2),"no backers")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t="str">
        <f t="shared" si="97"/>
        <v>no backers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t="str">
        <f t="shared" si="97"/>
        <v>no backers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t="str">
        <f t="shared" si="97"/>
        <v>no backers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t="str">
        <f t="shared" si="97"/>
        <v>no backers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t="str">
        <f t="shared" si="97"/>
        <v>no backers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t="str">
        <f t="shared" si="97"/>
        <v>no backers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t="str">
        <f t="shared" si="97"/>
        <v>no backers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t="str">
        <f t="shared" si="97"/>
        <v>no backers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t="str">
        <f t="shared" si="97"/>
        <v>no backers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t="str">
        <f t="shared" si="97"/>
        <v>no backers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t="str">
        <f t="shared" si="97"/>
        <v>no backers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t="str">
        <f t="shared" si="97"/>
        <v>no backers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t="str">
        <f t="shared" si="97"/>
        <v>no backers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t="str">
        <f t="shared" si="97"/>
        <v>no backers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t="str">
        <f t="shared" si="97"/>
        <v>no backers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t="str">
        <f t="shared" si="97"/>
        <v>no backers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IFERROR(ROUND(E1603/L1603,2),"no backers")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IFERROR(ROUND(E1667/L1667,2),"no backers")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t="str">
        <f t="shared" si="105"/>
        <v>no backers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t="str">
        <f t="shared" si="105"/>
        <v>no backers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t="str">
        <f t="shared" si="105"/>
        <v>no backers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t="str">
        <f t="shared" si="105"/>
        <v>no backers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t="str">
        <f t="shared" si="105"/>
        <v>no backers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t="str">
        <f t="shared" si="105"/>
        <v>no backers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t="str">
        <f t="shared" si="105"/>
        <v>no backers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t="str">
        <f t="shared" si="105"/>
        <v>no backers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t="str">
        <f t="shared" ref="P1731:P1794" si="109">IFERROR(ROUND(E1731/L1731,2),"no backers")</f>
        <v>no backers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t="str">
        <f t="shared" si="109"/>
        <v>no backers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t="str">
        <f t="shared" si="109"/>
        <v>no backers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t="str">
        <f t="shared" si="109"/>
        <v>no backers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t="str">
        <f t="shared" si="109"/>
        <v>no backers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t="str">
        <f t="shared" si="109"/>
        <v>no backers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t="str">
        <f t="shared" si="109"/>
        <v>no backers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IFERROR(ROUND(E1795/L1795,2),"no backers")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t="str">
        <f t="shared" si="113"/>
        <v>no backers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t="str">
        <f t="shared" si="113"/>
        <v>no backers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t="str">
        <f t="shared" si="113"/>
        <v>no backers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IFERROR(ROUND(E1859/L1859,2),"no backers")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t="str">
        <f t="shared" si="117"/>
        <v>no backers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t="str">
        <f t="shared" si="117"/>
        <v>no backers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t="str">
        <f t="shared" si="117"/>
        <v>no backers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t="str">
        <f t="shared" si="117"/>
        <v>no backers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t="str">
        <f t="shared" si="117"/>
        <v>no backers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IFERROR(ROUND(E1923/L1923,2),"no backers")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t="str">
        <f t="shared" si="121"/>
        <v>no backers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IFERROR(ROUND(E1987/L1987,2),"no backers")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t="str">
        <f t="shared" si="125"/>
        <v>no backers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t="str">
        <f t="shared" si="125"/>
        <v>no backers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t="str">
        <f t="shared" si="125"/>
        <v>no backers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t="str">
        <f t="shared" si="125"/>
        <v>no backers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IFERROR(ROUND(E2051/L2051,2),"no backers")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IFERROR(ROUND(E2115/L2115,2),"no backers")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t="str">
        <f t="shared" si="133"/>
        <v>no backers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t="str">
        <f t="shared" si="133"/>
        <v>no backers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IFERROR(ROUND(E2179/L2179,2),"no backers")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IFERROR(ROUND(E2243/L2243,2),"no backers")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IFERROR(ROUND(E2307/L2307,2),"no backers")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t="str">
        <f t="shared" si="145"/>
        <v>no backers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t="str">
        <f t="shared" si="145"/>
        <v>no backers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t="str">
        <f t="shared" si="145"/>
        <v>no backers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t="str">
        <f t="shared" si="145"/>
        <v>no backers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t="str">
        <f t="shared" si="145"/>
        <v>no backers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t="str">
        <f t="shared" si="145"/>
        <v>no backers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t="str">
        <f t="shared" si="145"/>
        <v>no backers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t="str">
        <f t="shared" si="145"/>
        <v>no backers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t="str">
        <f t="shared" si="145"/>
        <v>no backers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t="str">
        <f t="shared" si="145"/>
        <v>no backers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t="str">
        <f t="shared" si="145"/>
        <v>no backers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t="str">
        <f t="shared" si="145"/>
        <v>no backers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t="str">
        <f t="shared" si="145"/>
        <v>no backers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t="str">
        <f t="shared" si="145"/>
        <v>no backers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t="str">
        <f t="shared" ref="P2371:P2434" si="149">IFERROR(ROUND(E2371/L2371,2),"no backers")</f>
        <v>no backers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t="str">
        <f t="shared" si="149"/>
        <v>no backers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t="str">
        <f t="shared" si="149"/>
        <v>no backers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t="str">
        <f t="shared" si="149"/>
        <v>no backers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t="str">
        <f t="shared" si="149"/>
        <v>no backers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t="str">
        <f t="shared" si="149"/>
        <v>no backers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t="str">
        <f t="shared" si="149"/>
        <v>no backers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t="str">
        <f t="shared" si="149"/>
        <v>no backers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t="str">
        <f t="shared" si="149"/>
        <v>no backers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t="str">
        <f t="shared" si="149"/>
        <v>no backers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t="str">
        <f t="shared" si="149"/>
        <v>no backers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t="str">
        <f t="shared" si="149"/>
        <v>no backers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t="str">
        <f t="shared" si="149"/>
        <v>no backers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t="str">
        <f t="shared" si="149"/>
        <v>no backers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t="str">
        <f t="shared" si="149"/>
        <v>no backers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t="str">
        <f t="shared" si="149"/>
        <v>no backers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t="str">
        <f t="shared" si="149"/>
        <v>no backers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t="str">
        <f t="shared" si="149"/>
        <v>no backers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t="str">
        <f t="shared" si="149"/>
        <v>no backers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t="str">
        <f t="shared" si="149"/>
        <v>no backers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t="str">
        <f t="shared" ref="P2435:P2498" si="153">IFERROR(ROUND(E2435/L2435,2),"no backers")</f>
        <v>no backers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t="str">
        <f t="shared" si="153"/>
        <v>no backers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t="str">
        <f t="shared" si="153"/>
        <v>no backers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IFERROR(ROUND(E2499/L2499,2),"no backers")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t="str">
        <f t="shared" si="157"/>
        <v>no backers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t="str">
        <f t="shared" si="157"/>
        <v>no backers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t="str">
        <f t="shared" si="157"/>
        <v>no backers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t="str">
        <f t="shared" si="157"/>
        <v>no backers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t="str">
        <f t="shared" si="157"/>
        <v>no backers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t="str">
        <f t="shared" si="157"/>
        <v>no backers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t="str">
        <f t="shared" si="157"/>
        <v>no backers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t="str">
        <f t="shared" si="157"/>
        <v>no backers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t="str">
        <f t="shared" si="157"/>
        <v>no backers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t="str">
        <f t="shared" si="157"/>
        <v>no backers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t="str">
        <f t="shared" si="157"/>
        <v>no backers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t="str">
        <f t="shared" ref="P2563:P2626" si="161">IFERROR(ROUND(E2563/L2563,2),"no backers")</f>
        <v>no backers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t="str">
        <f t="shared" si="161"/>
        <v>no backers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t="str">
        <f t="shared" si="161"/>
        <v>no backers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t="str">
        <f t="shared" si="161"/>
        <v>no backers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t="str">
        <f t="shared" si="161"/>
        <v>no backers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t="str">
        <f t="shared" si="161"/>
        <v>no backers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t="str">
        <f t="shared" si="161"/>
        <v>no backers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t="str">
        <f t="shared" si="161"/>
        <v>no backers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t="str">
        <f t="shared" si="161"/>
        <v>no backers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t="str">
        <f t="shared" si="161"/>
        <v>no backers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t="str">
        <f t="shared" si="161"/>
        <v>no backers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t="str">
        <f t="shared" si="161"/>
        <v>no backers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t="str">
        <f t="shared" si="161"/>
        <v>no backers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t="str">
        <f t="shared" si="161"/>
        <v>no backers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IFERROR(ROUND(E2627/L2627,2),"no backers")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t="str">
        <f t="shared" si="165"/>
        <v>no backers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t="str">
        <f t="shared" si="165"/>
        <v>no backers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t="str">
        <f t="shared" si="165"/>
        <v>no backers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IFERROR(ROUND(E2691/L2691,2),"no backers")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t="str">
        <f t="shared" si="169"/>
        <v>no backers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t="str">
        <f t="shared" si="169"/>
        <v>no backers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t="str">
        <f t="shared" si="169"/>
        <v>no backers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t="str">
        <f t="shared" si="169"/>
        <v>no backers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IFERROR(ROUND(E2755/L2755,2),"no backers")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t="str">
        <f t="shared" si="173"/>
        <v>no backers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t="str">
        <f t="shared" si="173"/>
        <v>no backers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t="str">
        <f t="shared" si="173"/>
        <v>no backers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t="str">
        <f t="shared" si="173"/>
        <v>no backers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t="str">
        <f t="shared" si="173"/>
        <v>no backers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t="str">
        <f t="shared" si="173"/>
        <v>no backers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IFERROR(ROUND(E2819/L2819,2),"no backers")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t="str">
        <f t="shared" si="177"/>
        <v>no backers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t="str">
        <f t="shared" si="177"/>
        <v>no backers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t="str">
        <f t="shared" si="177"/>
        <v>no backers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t="str">
        <f t="shared" si="177"/>
        <v>no backers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t="str">
        <f t="shared" si="177"/>
        <v>no backers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t="str">
        <f t="shared" si="177"/>
        <v>no backers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t="str">
        <f t="shared" si="177"/>
        <v>no backers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t="str">
        <f t="shared" si="177"/>
        <v>no backers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t="str">
        <f t="shared" si="177"/>
        <v>no backers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t="str">
        <f t="shared" si="177"/>
        <v>no backers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t="str">
        <f t="shared" ref="P2883:P2946" si="181">IFERROR(ROUND(E2883/L2883,2),"no backers")</f>
        <v>no backers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t="str">
        <f t="shared" si="181"/>
        <v>no backers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t="str">
        <f t="shared" si="181"/>
        <v>no backers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t="str">
        <f t="shared" si="181"/>
        <v>no backers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  <c r="U2924">
        <f>YEAR(S:S)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  <c r="U2932">
        <f>YEAR(S:S)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  <c r="U2939">
        <f>YEAR(S:S)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t="str">
        <f t="shared" si="181"/>
        <v>no backers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t="str">
        <f t="shared" ref="P2947:P3010" si="185">IFERROR(ROUND(E2947/L2947,2),"no backers")</f>
        <v>no backers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t="str">
        <f t="shared" si="185"/>
        <v>no backers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t="str">
        <f t="shared" si="185"/>
        <v>no backers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t="str">
        <f t="shared" si="185"/>
        <v>no backers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t="str">
        <f t="shared" si="185"/>
        <v>no backers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t="str">
        <f t="shared" si="185"/>
        <v>no backers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IFERROR(ROUND(E3011/L3011,2),"no backers")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t="str">
        <f t="shared" si="189"/>
        <v>no backers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t="str">
        <f t="shared" si="189"/>
        <v>no backers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t="str">
        <f t="shared" si="189"/>
        <v>no backers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t="str">
        <f t="shared" si="189"/>
        <v>no backers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IFERROR(ROUND(E3075/L3075,2),"no backers")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t="str">
        <f t="shared" si="193"/>
        <v>no backers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t="str">
        <f t="shared" si="193"/>
        <v>no backers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t="str">
        <f t="shared" si="193"/>
        <v>no backers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t="str">
        <f t="shared" si="193"/>
        <v>no backers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IFERROR(ROUND(E3139/L3139,2),"no backers")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t="str">
        <f t="shared" si="197"/>
        <v>no backers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t="str">
        <f t="shared" si="197"/>
        <v>no backers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t="str">
        <f t="shared" si="197"/>
        <v>no backers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  <c r="U3190">
        <f>YEAR(S:S)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t="str">
        <f t="shared" si="197"/>
        <v>no backers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  <c r="U3194">
        <f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  <c r="U3195">
        <f>YEAR(S:S)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t="str">
        <f t="shared" si="197"/>
        <v>no backers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IFERROR(ROUND(E3203/L3203,2),"no backers")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  <c r="U3203">
        <f>YEAR(S:S)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t="str">
        <f t="shared" si="201"/>
        <v>no backers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  <c r="U3207">
        <f>YEAR(S:S)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t="str">
        <f t="shared" si="201"/>
        <v>no backers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IFERROR(ROUND(E3267/L3267,2),"no backers")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IFERROR(ROUND(E3331/L3331,2),"no backers")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IFERROR(ROUND(E3395/L3395,2),"no backers")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IFERROR(ROUND(E3459/L3459,2),"no backers")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IFERROR(ROUND(E3523/L3523,2),"no backers")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IFERROR(ROUND(E3587/L3587,2),"no backers")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t="str">
        <f t="shared" si="225"/>
        <v>no backers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  <c r="U3632">
        <f>YEAR(S:S)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  <c r="U3634">
        <f>YEAR(S:S)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t="str">
        <f t="shared" si="225"/>
        <v>no backers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t="str">
        <f t="shared" si="225"/>
        <v>no backers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t="str">
        <f t="shared" si="225"/>
        <v>no backers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  <c r="U3649">
        <f>YEAR(S:S)</f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IFERROR(ROUND(E3651/L3651,2),"no backers")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IFERROR(ROUND(E3715/L3715,2),"no backers")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t="str">
        <f t="shared" si="233"/>
        <v>no backers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t="str">
        <f t="shared" si="233"/>
        <v>no backers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t="str">
        <f t="shared" si="233"/>
        <v>no backers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t="str">
        <f t="shared" si="233"/>
        <v>no backers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  <c r="U3754">
        <f>YEAR(S:S)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  <c r="U3757">
        <f>YEAR(S:S)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  <c r="U3763">
        <f>YEAR(S:S)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  <c r="U3764">
        <f>YEAR(S:S)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  <c r="U3772">
        <f>YEAR(S:S)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IFERROR(ROUND(E3779/L3779,2),"no backers")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  <c r="U3784">
        <f>YEAR(S:S)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  <c r="U3787">
        <f>YEAR(S:S)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  <c r="U3791">
        <f>YEAR(S:S)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t="str">
        <f t="shared" si="237"/>
        <v>no backers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t="str">
        <f t="shared" si="237"/>
        <v>no backers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  <c r="U3796">
        <f>YEAR(S:S)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  <c r="U3797">
        <f>YEAR(S:S)</f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t="str">
        <f t="shared" si="237"/>
        <v>no backers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t="str">
        <f t="shared" si="237"/>
        <v>no backers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IFERROR(ROUND(E3843/L3843,2),"no backers")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t="str">
        <f t="shared" si="241"/>
        <v>no backers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  <c r="U3870">
        <f>YEAR(S:S)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t="str">
        <f t="shared" si="241"/>
        <v>no backers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t="str">
        <f t="shared" si="241"/>
        <v>no backers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t="str">
        <f t="shared" si="241"/>
        <v>no backers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t="str">
        <f t="shared" si="241"/>
        <v>no backers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  <c r="U3878">
        <f>YEAR(S:S)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t="str">
        <f t="shared" si="241"/>
        <v>no backers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  <c r="U3881">
        <f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  <c r="U3882">
        <f>YEAR(S:S)</f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t="str">
        <f t="shared" si="241"/>
        <v>no backers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t="str">
        <f t="shared" si="241"/>
        <v>no backers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  <c r="U3885">
        <f>YEAR(S:S)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t="str">
        <f t="shared" si="241"/>
        <v>no backers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t="str">
        <f t="shared" si="241"/>
        <v>no backers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t="str">
        <f t="shared" si="241"/>
        <v>no backers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t="str">
        <f t="shared" si="241"/>
        <v>no backers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t="str">
        <f t="shared" si="241"/>
        <v>no backers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IFERROR(ROUND(E3907/L3907,2),"no backers")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t="str">
        <f t="shared" si="245"/>
        <v>no backers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t="str">
        <f t="shared" si="245"/>
        <v>no backers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t="str">
        <f t="shared" si="245"/>
        <v>no backers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t="str">
        <f t="shared" si="245"/>
        <v>no backers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t="str">
        <f t="shared" si="245"/>
        <v>no backers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t="str">
        <f t="shared" si="245"/>
        <v>no backers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t="str">
        <f t="shared" si="245"/>
        <v>no backers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t="str">
        <f t="shared" si="245"/>
        <v>no backers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t="str">
        <f t="shared" si="245"/>
        <v>no backers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t="str">
        <f t="shared" si="245"/>
        <v>no backers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t="str">
        <f t="shared" si="245"/>
        <v>no backers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t="str">
        <f t="shared" si="245"/>
        <v>no backers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IFERROR(ROUND(E3971/L3971,2),"no backers")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t="str">
        <f t="shared" si="249"/>
        <v>no backers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t="str">
        <f t="shared" si="249"/>
        <v>no backers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t="str">
        <f t="shared" si="249"/>
        <v>no backers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t="str">
        <f t="shared" si="249"/>
        <v>no backers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t="str">
        <f t="shared" si="249"/>
        <v>no backers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str">
        <f t="shared" si="249"/>
        <v>no backers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str">
        <f t="shared" si="249"/>
        <v>no backers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str">
        <f t="shared" si="249"/>
        <v>no backers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str">
        <f t="shared" si="249"/>
        <v>no backers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IFERROR(ROUND(E4035/L4035,2),"no backers")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t="str">
        <f t="shared" si="253"/>
        <v>no backers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t="str">
        <f t="shared" si="253"/>
        <v>no backers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t="str">
        <f t="shared" si="253"/>
        <v>no backers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str">
        <f t="shared" si="253"/>
        <v>no backers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t="str">
        <f t="shared" si="253"/>
        <v>no backers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t="str">
        <f t="shared" si="253"/>
        <v>no backers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str">
        <f t="shared" si="253"/>
        <v>no backers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str">
        <f t="shared" si="253"/>
        <v>no backers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str">
        <f t="shared" si="253"/>
        <v>no backers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t="str">
        <f t="shared" ref="P4099:P4115" si="257">IFERROR(ROUND(E4099/L4099,2),"no backers")</f>
        <v>no backers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str">
        <f t="shared" si="257"/>
        <v>no backers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str">
        <f t="shared" si="257"/>
        <v>no backers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str">
        <f t="shared" si="257"/>
        <v>no backers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str">
        <f t="shared" si="257"/>
        <v>no backers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3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ntainsText" dxfId="2" priority="8" operator="containsText" text="live">
      <formula>NOT(ISERROR(SEARCH("live",F1)))</formula>
    </cfRule>
  </conditionalFormatting>
  <conditionalFormatting sqref="F2289">
    <cfRule type="containsText" dxfId="1" priority="4" operator="containsText" text="canceled">
      <formula>NOT(ISERROR(SEARCH("canceled",F2289)))</formula>
    </cfRule>
    <cfRule type="containsText" dxfId="0" priority="5" operator="containsText" text="cancelled">
      <formula>NOT(ISERROR(SEARCH("cancelled",F2289)))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1C89-BB94-5644-8655-B3A66079FBA7}">
  <dimension ref="A2:E19"/>
  <sheetViews>
    <sheetView tabSelected="1" workbookViewId="0">
      <selection activeCell="C5" sqref="C5:E5"/>
      <pivotSelection pane="bottomRight" activeRow="4" activeCol="2" previousRow="4" previous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8397</v>
      </c>
      <c r="B3" t="s">
        <v>8364</v>
      </c>
    </row>
    <row r="5" spans="1:5" x14ac:dyDescent="0.2">
      <c r="A5" s="14" t="s">
        <v>8363</v>
      </c>
      <c r="B5" s="14" t="s">
        <v>8360</v>
      </c>
    </row>
    <row r="6" spans="1:5" x14ac:dyDescent="0.2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5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5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5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5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5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5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5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5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5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5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5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5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5E4D8-EE99-AE48-A118-5DAA6F3F8585}">
  <dimension ref="A1:H13"/>
  <sheetViews>
    <sheetView workbookViewId="0">
      <selection activeCell="B14" sqref="B14"/>
    </sheetView>
  </sheetViews>
  <sheetFormatPr baseColWidth="10" defaultRowHeight="15" x14ac:dyDescent="0.2"/>
  <cols>
    <col min="1" max="1" width="15.83203125" customWidth="1"/>
    <col min="2" max="2" width="16" customWidth="1"/>
    <col min="3" max="3" width="14.1640625" customWidth="1"/>
    <col min="4" max="4" width="15" customWidth="1"/>
    <col min="5" max="5" width="13.6640625" customWidth="1"/>
    <col min="6" max="6" width="17.6640625" customWidth="1"/>
    <col min="7" max="7" width="14.6640625" customWidth="1"/>
    <col min="8" max="8" width="16.6640625" customWidth="1"/>
  </cols>
  <sheetData>
    <row r="1" spans="1:8" x14ac:dyDescent="0.2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COUNTIFS(Kickstarter!D:D, "&lt;1000",Kickstarter!F:F, "successful",Kickstarter!R:R,"plays")</f>
        <v>141</v>
      </c>
      <c r="C2">
        <f>COUNTIFS(Kickstarter!D:D, "&lt;1000",Kickstarter!F:F, "failed",Kickstarter!R:R,"plays")</f>
        <v>45</v>
      </c>
      <c r="D2">
        <f>COUNTIFS(Kickstarter!D:D, "&lt;1000",Kickstarter!F:F, "canceled",Kickstarter!R:R,"plays")</f>
        <v>0</v>
      </c>
      <c r="E2">
        <f>SUM(B2:D2)</f>
        <v>186</v>
      </c>
      <c r="F2" s="21">
        <f>(B2/E2)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8408</v>
      </c>
      <c r="B3">
        <f>COUNTIFS(Kickstarter!D:D, "&gt;=1000",Kickstarter!D:D,"&lt;=4999",Kickstarter!F:F, "successful",Kickstarter!R:R,"plays")</f>
        <v>388</v>
      </c>
      <c r="C3">
        <f>COUNTIFS(Kickstarter!D:D, "&gt;=1000",Kickstarter!D:D,"&lt;=4999",Kickstarter!F:F, "failed",Kickstarter!R:R,"plays")</f>
        <v>146</v>
      </c>
      <c r="D3">
        <f>COUNTIFS(Kickstarter!D:D, "&gt;=1000",Kickstarter!D:D,"&lt;=4999",Kickstarter!F:F, "canceled",Kickstarter!R:R,"plays")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8409</v>
      </c>
      <c r="B4">
        <f>COUNTIFS(Kickstarter!D:D, "&gt;=5000",Kickstarter!D:D,"&lt;=9999",Kickstarter!F:F, "successful",Kickstarter!R:R,"plays")</f>
        <v>93</v>
      </c>
      <c r="C4">
        <f>COUNTIFS(Kickstarter!D:D, "&gt;=5000",Kickstarter!D:D,"&lt;=9999",Kickstarter!F:F, "failed",Kickstarter!R:R,"plays")</f>
        <v>76</v>
      </c>
      <c r="D4">
        <f>COUNTIFS(Kickstarter!D:D, "&gt;=5000",Kickstarter!D:D,"&lt;=9999",Kickstarter!F:F, "canceled",Kickstarter!R:R,"plays")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8410</v>
      </c>
      <c r="B5">
        <f>COUNTIFS(Kickstarter!D:D, "&gt;=10000",Kickstarter!D:D,"&lt;=14999",Kickstarter!F:F, "successful",Kickstarter!R:R,"plays")</f>
        <v>39</v>
      </c>
      <c r="C5">
        <f>COUNTIFS(Kickstarter!D:D, "&gt;=10000",Kickstarter!D:D,"&lt;=14999",Kickstarter!F:F, "failed",Kickstarter!R:R,"plays")</f>
        <v>33</v>
      </c>
      <c r="D5">
        <f>COUNTIFS(Kickstarter!D:D, "&gt;=1000",Kickstarter!D:D,"&lt;=14999",Kickstarter!F:F, "canceled",Kickstarter!R:R,"plays")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8411</v>
      </c>
      <c r="B6">
        <f>COUNTIFS(Kickstarter!D:D, "&gt;=15000",Kickstarter!D:D,"&lt;=19999",Kickstarter!F:F, "successful",Kickstarter!R:R,"plays")</f>
        <v>12</v>
      </c>
      <c r="C6">
        <f>COUNTIFS(Kickstarter!D:D, "&gt;=15000",Kickstarter!D:D,"&lt;=19999",Kickstarter!F:F, "failed",Kickstarter!R:R,"plays")</f>
        <v>12</v>
      </c>
      <c r="D6">
        <f>COUNTIFS(Kickstarter!D:D, "&gt;=15000",Kickstarter!D:D,"&lt;=19999",Kickstarter!F:F, "canceled",Kickstarter!R:R,"plays")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8412</v>
      </c>
      <c r="B7">
        <f>COUNTIFS(Kickstarter!D:D, "&gt;=20000",Kickstarter!D:D,"&lt;=24999",Kickstarter!F:F, "successful",Kickstarter!R:R,"plays")</f>
        <v>9</v>
      </c>
      <c r="C7">
        <f>COUNTIFS(Kickstarter!D:D, "&gt;=20000",Kickstarter!D:D,"&lt;=24999",Kickstarter!F:F, "failed",Kickstarter!R:R,"plays")</f>
        <v>11</v>
      </c>
      <c r="D7">
        <f>COUNTIFS(Kickstarter!D:D, "&gt;=20000",Kickstarter!D:D,"&lt;=24999",Kickstarter!F:F, "canceled",Kickstarter!R:R,"plays")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8413</v>
      </c>
      <c r="B8">
        <f>COUNTIFS(Kickstarter!D:D, "&gt;=25000",Kickstarter!D:D,"&lt;=29999",Kickstarter!F:F, "successful",Kickstarter!R:R,"plays")</f>
        <v>1</v>
      </c>
      <c r="C8">
        <f>COUNTIFS(Kickstarter!D:D, "&gt;=25000",Kickstarter!D:D,"&lt;=29999",Kickstarter!F:F, "failed",Kickstarter!R:R,"plays")</f>
        <v>4</v>
      </c>
      <c r="D8">
        <f>COUNTIFS(Kickstarter!D:D, "&gt;=25000",Kickstarter!D:D,"&lt;=29999",Kickstarter!F:F, "canceled",Kickstarter!R:R,"plays")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8414</v>
      </c>
      <c r="B9">
        <f>COUNTIFS(Kickstarter!D:D, "&gt;=30000",Kickstarter!D:D,"&lt;=34999",Kickstarter!F:F, "successful",Kickstarter!R:R,"plays")</f>
        <v>3</v>
      </c>
      <c r="C9">
        <f>COUNTIFS(Kickstarter!D:D, "&gt;=30000",Kickstarter!D:D,"&lt;=34999",Kickstarter!F:F, "failed",Kickstarter!R:R,"plays")</f>
        <v>8</v>
      </c>
      <c r="D9">
        <f>COUNTIFS(Kickstarter!D:D, "&gt;=30000",Kickstarter!D:D,"&lt;=34999",Kickstarter!F:F, "canceled",Kickstarter!R:R,"plays")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8415</v>
      </c>
      <c r="B10">
        <f>COUNTIFS(Kickstarter!D:D, "&gt;=35000",Kickstarter!D:D,"&lt;=39999",Kickstarter!F:F, "successful",Kickstarter!R:R,"plays")</f>
        <v>4</v>
      </c>
      <c r="C10">
        <f>COUNTIFS(Kickstarter!D:D, "&gt;=35000",Kickstarter!D:D,"&lt;=39999",Kickstarter!F:F, "failed",Kickstarter!R:R,"plays")</f>
        <v>2</v>
      </c>
      <c r="D10">
        <f>COUNTIFS(Kickstarter!D:D, "&gt;=35000",Kickstarter!D:D,"&lt;=39999",Kickstarter!F:F, "canceled",Kickstarter!R:R,"plays")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8416</v>
      </c>
      <c r="B11">
        <f>COUNTIFS(Kickstarter!D:D, "&gt;=40000",Kickstarter!D:D,"&lt;=44999",Kickstarter!F:F, "successful",Kickstarter!R:R,"plays")</f>
        <v>2</v>
      </c>
      <c r="C11">
        <f>COUNTIFS(Kickstarter!D:D, "&gt;=40000",Kickstarter!D:D,"&lt;=44999",Kickstarter!F:F, "failed",Kickstarter!R:R,"plays")</f>
        <v>1</v>
      </c>
      <c r="D11">
        <f>COUNTIFS(Kickstarter!D:D, "&gt;=40000",Kickstarter!D:D,"&lt;=44999",Kickstarter!F:F, "canceled",Kickstarter!R:R,"plays")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8417</v>
      </c>
      <c r="B12">
        <f>COUNTIFS(Kickstarter!D:D, "&gt;=45000",Kickstarter!D:D,"&lt;=49999",Kickstarter!F:F, "successful",Kickstarter!R:R,"plays")</f>
        <v>0</v>
      </c>
      <c r="C12">
        <f>COUNTIFS(Kickstarter!D:D, "&gt;=45000",Kickstarter!D:D,"&lt;=49999",Kickstarter!F:F, "failed",Kickstarter!R:R,"plays")</f>
        <v>1</v>
      </c>
      <c r="D12">
        <f>COUNTIFS(Kickstarter!D:D, "&gt;=45000",Kickstarter!D:D,"&lt;=49999",Kickstarter!F:F, "canceled",Kickstarter!R:R,"plays")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8418</v>
      </c>
      <c r="B13">
        <f>COUNTIFS(Kickstarter!D:D, "&gt;=50000",Kickstarter!F:F, "successful",Kickstarter!R:R,"plays")</f>
        <v>2</v>
      </c>
      <c r="C13">
        <f>COUNTIFS(Kickstarter!D:D, "&gt;=50000",Kickstarter!F:F, "failed",Kickstarter!R:R,"plays")</f>
        <v>14</v>
      </c>
      <c r="D13">
        <f>COUNTIFS(Kickstarter!D:D, "&gt;=50000",Kickstarter!F:F, "canceled",Kickstarter!R:R,"plays")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40EE-0B94-474C-93A6-4DD619610F04}">
  <dimension ref="A1:F14"/>
  <sheetViews>
    <sheetView zoomScale="130" zoomScaleNormal="130"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5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5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5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5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5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5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5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5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5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8945-372C-7E49-9A66-5CD651B7B225}">
  <dimension ref="A1:F9"/>
  <sheetViews>
    <sheetView topLeftCell="A3" workbookViewId="0">
      <selection activeCell="C2" sqref="C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11">
        <v>20</v>
      </c>
      <c r="C6" s="11">
        <v>60</v>
      </c>
      <c r="D6" s="11"/>
      <c r="E6" s="11">
        <v>60</v>
      </c>
      <c r="F6" s="11">
        <v>140</v>
      </c>
    </row>
    <row r="7" spans="1:6" x14ac:dyDescent="0.2">
      <c r="A7" s="15" t="s">
        <v>8316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2">
      <c r="A8" s="15" t="s">
        <v>8355</v>
      </c>
      <c r="B8" s="11">
        <v>17</v>
      </c>
      <c r="C8" s="11">
        <v>80</v>
      </c>
      <c r="D8" s="11">
        <v>5</v>
      </c>
      <c r="E8" s="11">
        <v>85</v>
      </c>
      <c r="F8" s="11">
        <v>187</v>
      </c>
    </row>
    <row r="9" spans="1:6" x14ac:dyDescent="0.2">
      <c r="A9" s="15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DC05-EBF4-D04C-B96D-88CC99E9B8CA}">
  <dimension ref="A1:F17"/>
  <sheetViews>
    <sheetView workbookViewId="0">
      <selection activeCell="A4" sqref="A4"/>
      <pivotSelection pane="bottomRight" activeRow="5" click="2" r:id="rId1">
        <pivotArea field="18" type="button" dataOnly="0" labelOnly="1" outline="0" axis="axisRow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9" t="s">
        <v>8372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9" t="s">
        <v>8373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9" t="s">
        <v>8374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9" t="s">
        <v>8375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9" t="s">
        <v>8366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9" t="s">
        <v>8376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9" t="s">
        <v>8367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9" t="s">
        <v>8368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9" t="s">
        <v>8369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9" t="s">
        <v>8370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9" t="s">
        <v>8371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9" t="s">
        <v>8377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9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5F624-5656-9A46-8EDF-D8EFF46422F6}">
  <dimension ref="A1:C14"/>
  <sheetViews>
    <sheetView workbookViewId="0">
      <selection activeCell="B1" sqref="B1:B1048576"/>
    </sheetView>
  </sheetViews>
  <sheetFormatPr baseColWidth="10" defaultRowHeight="15" x14ac:dyDescent="0.2"/>
  <cols>
    <col min="1" max="1" width="25" customWidth="1"/>
    <col min="2" max="2" width="12.1640625" style="20" customWidth="1"/>
    <col min="3" max="3" width="11.1640625" style="20" bestFit="1" customWidth="1"/>
  </cols>
  <sheetData>
    <row r="1" spans="1:3" x14ac:dyDescent="0.2">
      <c r="B1" s="20" t="s">
        <v>8383</v>
      </c>
      <c r="C1" s="20" t="s">
        <v>8384</v>
      </c>
    </row>
    <row r="2" spans="1:3" x14ac:dyDescent="0.2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8391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8392</v>
      </c>
      <c r="B7" s="20" t="e">
        <f>B5-B6</f>
        <v>#REF!</v>
      </c>
      <c r="C7" s="20" t="e">
        <f>C5-C6</f>
        <v>#REF!</v>
      </c>
    </row>
    <row r="9" spans="1:3" x14ac:dyDescent="0.2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8388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8393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8394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8395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8396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F43C-D16C-5346-8B19-6A0BB625D3A7}">
  <dimension ref="A1:F6"/>
  <sheetViews>
    <sheetView topLeftCell="C1" workbookViewId="0">
      <selection activeCell="I4" sqref="I4"/>
    </sheetView>
  </sheetViews>
  <sheetFormatPr baseColWidth="10" defaultRowHeight="15" x14ac:dyDescent="0.2"/>
  <cols>
    <col min="1" max="1" width="29" customWidth="1"/>
    <col min="2" max="2" width="47" customWidth="1"/>
    <col min="5" max="5" width="15" customWidth="1"/>
    <col min="6" max="6" width="15.83203125" customWidth="1"/>
  </cols>
  <sheetData>
    <row r="1" spans="1:6" x14ac:dyDescent="0.2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52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Kickstarter!B:P, 5, FALSE)</f>
        <v>successful</v>
      </c>
      <c r="F2">
        <f>VLOOKUP(A2, Kickstarter!B:L, 11, FALSE)</f>
        <v>39</v>
      </c>
    </row>
    <row r="3" spans="1:6" ht="48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Kickstarter!B:P, 5, FALSE)</f>
        <v>successful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Kickstarter!B:P, 5, FALSE)</f>
        <v>successful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Kickstarter!B:P, 5, FALSE)</f>
        <v>successful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str">
        <f>VLOOKUP(A6, Kickstarter!B:P, 5, FALSE)</f>
        <v>successful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2021-10-24T20:01:59Z</dcterms:modified>
</cp:coreProperties>
</file>