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wfi\Downloads\"/>
    </mc:Choice>
  </mc:AlternateContent>
  <xr:revisionPtr revIDLastSave="0" documentId="13_ncr:1_{E4371756-FFD0-443B-A552-B7032AC73AF2}" xr6:coauthVersionLast="47" xr6:coauthVersionMax="47" xr10:uidLastSave="{00000000-0000-0000-0000-000000000000}"/>
  <bookViews>
    <workbookView xWindow="-120" yWindow="-120" windowWidth="20730" windowHeight="11310" tabRatio="749" xr2:uid="{00000000-000D-0000-FFFF-FFFF00000000}"/>
  </bookViews>
  <sheets>
    <sheet name="Result" sheetId="1" r:id="rId1"/>
    <sheet name="Sheet2" sheetId="2" r:id="rId2"/>
  </sheets>
  <definedNames>
    <definedName name="_xlnm._FilterDatabase" localSheetId="0" hidden="1">Result!$C$5:$J$17</definedName>
    <definedName name="_xlnm.Criteria" localSheetId="0">Result!$S$15:$S$16</definedName>
    <definedName name="_xlnm.Extract" localSheetId="0">Result!$S$19:$Z$19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F31" i="1"/>
  <c r="I31" i="1" s="1"/>
  <c r="F30" i="1"/>
  <c r="I30" i="1" s="1"/>
  <c r="F29" i="1"/>
  <c r="I29" i="1" s="1"/>
  <c r="F28" i="1"/>
  <c r="H28" i="1" s="1"/>
  <c r="F27" i="1"/>
  <c r="I27" i="1" s="1"/>
  <c r="P17" i="1"/>
  <c r="O17" i="1"/>
  <c r="M17" i="1"/>
  <c r="L17" i="1"/>
  <c r="K17" i="1"/>
  <c r="J17" i="1"/>
  <c r="P16" i="1"/>
  <c r="O16" i="1"/>
  <c r="M16" i="1"/>
  <c r="L16" i="1"/>
  <c r="K16" i="1"/>
  <c r="J16" i="1"/>
  <c r="O15" i="1"/>
  <c r="M15" i="1"/>
  <c r="L15" i="1"/>
  <c r="K15" i="1"/>
  <c r="J15" i="1"/>
  <c r="P15" i="1" s="1"/>
  <c r="P14" i="1"/>
  <c r="O14" i="1"/>
  <c r="M14" i="1"/>
  <c r="L14" i="1"/>
  <c r="K14" i="1"/>
  <c r="J14" i="1"/>
  <c r="P13" i="1"/>
  <c r="O13" i="1"/>
  <c r="M13" i="1"/>
  <c r="L13" i="1"/>
  <c r="K13" i="1"/>
  <c r="J13" i="1"/>
  <c r="P12" i="1"/>
  <c r="O12" i="1"/>
  <c r="M12" i="1"/>
  <c r="L12" i="1"/>
  <c r="K12" i="1"/>
  <c r="J12" i="1"/>
  <c r="P11" i="1"/>
  <c r="O11" i="1"/>
  <c r="M11" i="1"/>
  <c r="L11" i="1"/>
  <c r="K11" i="1"/>
  <c r="J11" i="1"/>
  <c r="P10" i="1"/>
  <c r="O10" i="1"/>
  <c r="M10" i="1"/>
  <c r="L10" i="1"/>
  <c r="K10" i="1"/>
  <c r="J10" i="1"/>
  <c r="P9" i="1"/>
  <c r="O9" i="1"/>
  <c r="M9" i="1"/>
  <c r="L9" i="1"/>
  <c r="K9" i="1"/>
  <c r="J9" i="1"/>
  <c r="P8" i="1"/>
  <c r="O8" i="1"/>
  <c r="M8" i="1"/>
  <c r="L8" i="1"/>
  <c r="K8" i="1"/>
  <c r="J8" i="1"/>
  <c r="P7" i="1"/>
  <c r="O7" i="1"/>
  <c r="M7" i="1"/>
  <c r="L7" i="1"/>
  <c r="K7" i="1"/>
  <c r="J7" i="1"/>
  <c r="P6" i="1"/>
  <c r="O6" i="1"/>
  <c r="M6" i="1"/>
  <c r="L6" i="1"/>
  <c r="K6" i="1"/>
  <c r="J6" i="1"/>
  <c r="I28" i="1" l="1"/>
  <c r="F35" i="1" s="1"/>
  <c r="G30" i="1"/>
  <c r="J30" i="1" s="1"/>
  <c r="G28" i="1"/>
  <c r="J28" i="1" s="1"/>
  <c r="G29" i="1"/>
  <c r="J29" i="1" s="1"/>
  <c r="H29" i="1"/>
  <c r="G27" i="1"/>
  <c r="J27" i="1" s="1"/>
  <c r="H30" i="1"/>
  <c r="G31" i="1"/>
  <c r="J31" i="1" s="1"/>
  <c r="H27" i="1"/>
  <c r="H31" i="1"/>
  <c r="H34" i="1"/>
</calcChain>
</file>

<file path=xl/sharedStrings.xml><?xml version="1.0" encoding="utf-8"?>
<sst xmlns="http://schemas.openxmlformats.org/spreadsheetml/2006/main" count="75" uniqueCount="43">
  <si>
    <t>Roll</t>
  </si>
  <si>
    <t>Name</t>
  </si>
  <si>
    <t>Session</t>
  </si>
  <si>
    <t>Bangla</t>
  </si>
  <si>
    <t>English</t>
  </si>
  <si>
    <t>Math</t>
  </si>
  <si>
    <t>Accounting</t>
  </si>
  <si>
    <t>Management</t>
  </si>
  <si>
    <t>Marketing</t>
  </si>
  <si>
    <t>Md Eftakarul Islam Efty</t>
  </si>
  <si>
    <t>2023-2024</t>
  </si>
  <si>
    <t>Result</t>
  </si>
  <si>
    <t>Daffodil Institute of IT</t>
  </si>
  <si>
    <t>Total</t>
  </si>
  <si>
    <t>Average</t>
  </si>
  <si>
    <t>Count</t>
  </si>
  <si>
    <t>Max</t>
  </si>
  <si>
    <t>Min</t>
  </si>
  <si>
    <t>Percentage</t>
  </si>
  <si>
    <t>Total Marks</t>
  </si>
  <si>
    <t>Obtain Marks</t>
  </si>
  <si>
    <t>Final Result</t>
  </si>
  <si>
    <t>Pass</t>
  </si>
  <si>
    <t>Grade</t>
  </si>
  <si>
    <t>CGPA</t>
  </si>
  <si>
    <t>T. Ob. Mark</t>
  </si>
  <si>
    <t>s</t>
  </si>
  <si>
    <t xml:space="preserve">Grade </t>
  </si>
  <si>
    <t xml:space="preserve">GPA </t>
  </si>
  <si>
    <t xml:space="preserve">Session </t>
  </si>
  <si>
    <t>Ahad</t>
  </si>
  <si>
    <t>A+</t>
  </si>
  <si>
    <t>Riya</t>
  </si>
  <si>
    <t>Ikra</t>
  </si>
  <si>
    <t>Nishat</t>
  </si>
  <si>
    <t>Niha</t>
  </si>
  <si>
    <t>Mahi</t>
  </si>
  <si>
    <t>Nahid</t>
  </si>
  <si>
    <t>Irfan</t>
  </si>
  <si>
    <t>Tahiyat</t>
  </si>
  <si>
    <t>Jessy</t>
  </si>
  <si>
    <t>Lamia</t>
  </si>
  <si>
    <t>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</si>
</sst>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Calibri"/>
    </font>
    <font>
      <sz val="11"/>
      <color rgb="FFFF0000"/>
      <name val="Calibri"/>
    </font>
    <font>
      <sz val="11"/>
      <color rgb="FF000000"/>
      <name val="Calibri"/>
    </font>
    <font>
      <sz val="11"/>
      <name val="Calibri"/>
    </font>
    <font>
      <sz val="11"/>
      <color rgb="FFFFFFFF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F7CAAC"/>
        <bgColor indexed="64"/>
      </patternFill>
    </fill>
    <fill>
      <patternFill patternType="solid">
        <fgColor rgb="FFFFCC99"/>
      </patternFill>
    </fill>
    <fill>
      <patternFill patternType="solid">
        <f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>
      <protection locked="0"/>
    </xf>
  </cellStyleXfs>
  <cellXfs count="6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2" fillId="4" borderId="14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7" xfId="1" applyFont="1" applyBorder="1" applyAlignment="1" applyProtection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9" fontId="2" fillId="0" borderId="11" xfId="1" applyFont="1" applyBorder="1" applyAlignment="1" applyProtection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9" fontId="2" fillId="0" borderId="0" xfId="1" applyFont="1" applyAlignment="1" applyProtection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9" fontId="2" fillId="0" borderId="21" xfId="1" applyFont="1" applyBorder="1" applyAlignment="1" applyProtection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12561A"/>
      </font>
      <fill>
        <patternFill patternType="solid">
          <fgColor rgb="FFFFFF00"/>
          <bgColor rgb="FFC3F0CD"/>
        </patternFill>
      </fill>
    </dxf>
    <dxf>
      <font>
        <color rgb="FFD0021B"/>
      </font>
      <fill>
        <patternFill patternType="solid">
          <fgColor rgb="FFFFFF00"/>
          <bgColor rgb="FFF8CCCE"/>
        </patternFill>
      </fill>
    </dxf>
    <dxf>
      <font>
        <color rgb="FF12561A"/>
      </font>
      <fill>
        <patternFill patternType="solid">
          <fgColor rgb="FFFFFF00"/>
          <bgColor rgb="FFC3F0CD"/>
        </patternFill>
      </fill>
    </dxf>
    <dxf>
      <font>
        <color rgb="FFD0021B"/>
      </font>
      <fill>
        <patternFill patternType="solid">
          <fgColor rgb="FFFFFF00"/>
          <bgColor rgb="FFF8CCCE"/>
        </patternFill>
      </fill>
    </dxf>
    <dxf>
      <font>
        <color rgb="FF12561A"/>
      </font>
      <fill>
        <patternFill patternType="solid">
          <fgColor rgb="FFFFFF00"/>
          <bgColor rgb="FFC3F0CD"/>
        </patternFill>
      </fill>
    </dxf>
    <dxf>
      <font>
        <color rgb="FFD0021B"/>
      </font>
      <fill>
        <patternFill patternType="solid">
          <fgColor rgb="FFFFFF00"/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K41"/>
  <sheetViews>
    <sheetView tabSelected="1" topLeftCell="A14" zoomScale="85" zoomScaleNormal="85" workbookViewId="0">
      <selection activeCell="N27" sqref="N27"/>
    </sheetView>
  </sheetViews>
  <sheetFormatPr defaultColWidth="10" defaultRowHeight="15" x14ac:dyDescent="0.25"/>
  <cols>
    <col min="1" max="2" width="9.140625" customWidth="1"/>
    <col min="3" max="3" width="11.7109375" customWidth="1"/>
    <col min="4" max="4" width="12.42578125" customWidth="1"/>
    <col min="5" max="5" width="10.42578125" customWidth="1"/>
    <col min="6" max="6" width="12.85546875" customWidth="1"/>
    <col min="7" max="7" width="11.140625" customWidth="1"/>
    <col min="8" max="8" width="11" customWidth="1"/>
    <col min="9" max="9" width="12.42578125" customWidth="1"/>
    <col min="10" max="10" width="12.7109375" customWidth="1"/>
  </cols>
  <sheetData>
    <row r="4" spans="2:37" ht="16.5" customHeight="1" x14ac:dyDescent="0.25">
      <c r="C4" s="58" t="s">
        <v>12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</row>
    <row r="5" spans="2:37" ht="19.5" customHeight="1" x14ac:dyDescent="0.25">
      <c r="B5" s="1"/>
      <c r="C5" s="2" t="s">
        <v>0</v>
      </c>
      <c r="D5" s="3" t="s">
        <v>1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11</v>
      </c>
      <c r="K5" s="5" t="s">
        <v>14</v>
      </c>
      <c r="L5" s="5" t="s">
        <v>16</v>
      </c>
      <c r="M5" s="5" t="s">
        <v>17</v>
      </c>
      <c r="N5" s="6" t="s">
        <v>29</v>
      </c>
      <c r="O5" s="5" t="s">
        <v>13</v>
      </c>
      <c r="P5" s="7" t="s">
        <v>15</v>
      </c>
    </row>
    <row r="6" spans="2:37" ht="15.75" customHeight="1" x14ac:dyDescent="0.25">
      <c r="B6" s="1"/>
      <c r="C6" s="8">
        <v>200365</v>
      </c>
      <c r="D6" s="9" t="s">
        <v>42</v>
      </c>
      <c r="E6" s="9">
        <v>90</v>
      </c>
      <c r="F6" s="9">
        <v>88</v>
      </c>
      <c r="G6" s="9">
        <v>91</v>
      </c>
      <c r="H6" s="9">
        <v>80</v>
      </c>
      <c r="I6" s="9">
        <v>95</v>
      </c>
      <c r="J6" s="9" t="str">
        <f t="shared" ref="J6:J17" si="0">IF(OR(E6&lt;33,F6&lt;33,G6&lt;33,H6&lt;33,I6&lt;33),"Fail","Pass")</f>
        <v>Pass</v>
      </c>
      <c r="K6" s="10">
        <f t="shared" ref="K6:K17" si="1">AVERAGE(E6:I6)</f>
        <v>88.8</v>
      </c>
      <c r="L6" s="10">
        <f t="shared" ref="L6:L17" si="2">MAX(E6:I6)</f>
        <v>95</v>
      </c>
      <c r="M6" s="10">
        <f t="shared" ref="M6:M17" si="3">MIN(E6:I6)</f>
        <v>80</v>
      </c>
      <c r="N6" s="11" t="s">
        <v>10</v>
      </c>
      <c r="O6" s="10">
        <f t="shared" ref="O6:O17" si="4">SUM(E6:I6)</f>
        <v>444</v>
      </c>
      <c r="P6" s="12">
        <f t="shared" ref="P6:P17" si="5">COUNT(C6:O6)</f>
        <v>10</v>
      </c>
      <c r="T6" s="1"/>
    </row>
    <row r="7" spans="2:37" ht="20.65" customHeight="1" x14ac:dyDescent="0.25">
      <c r="B7" s="1"/>
      <c r="C7" s="13">
        <v>200366</v>
      </c>
      <c r="D7" s="14" t="s">
        <v>33</v>
      </c>
      <c r="E7" s="9">
        <v>76</v>
      </c>
      <c r="F7" s="9">
        <v>75</v>
      </c>
      <c r="G7" s="9">
        <v>80</v>
      </c>
      <c r="H7" s="9">
        <v>75</v>
      </c>
      <c r="I7" s="9">
        <v>77</v>
      </c>
      <c r="J7" s="9" t="str">
        <f t="shared" si="0"/>
        <v>Pass</v>
      </c>
      <c r="K7" s="10">
        <f t="shared" si="1"/>
        <v>76.599999999999994</v>
      </c>
      <c r="L7" s="10">
        <f t="shared" si="2"/>
        <v>80</v>
      </c>
      <c r="M7" s="10">
        <f t="shared" si="3"/>
        <v>75</v>
      </c>
      <c r="N7" s="11" t="s">
        <v>10</v>
      </c>
      <c r="O7" s="10">
        <f t="shared" si="4"/>
        <v>383</v>
      </c>
      <c r="P7" s="12">
        <f t="shared" si="5"/>
        <v>10</v>
      </c>
    </row>
    <row r="8" spans="2:37" x14ac:dyDescent="0.25">
      <c r="B8" s="1"/>
      <c r="C8" s="8">
        <v>200367</v>
      </c>
      <c r="D8" s="9" t="s">
        <v>41</v>
      </c>
      <c r="E8" s="9">
        <v>75</v>
      </c>
      <c r="F8" s="9">
        <v>76</v>
      </c>
      <c r="G8" s="9">
        <v>56</v>
      </c>
      <c r="H8" s="9">
        <v>67</v>
      </c>
      <c r="I8" s="9">
        <v>59</v>
      </c>
      <c r="J8" s="9" t="str">
        <f t="shared" si="0"/>
        <v>Pass</v>
      </c>
      <c r="K8" s="10">
        <f t="shared" si="1"/>
        <v>66.599999999999994</v>
      </c>
      <c r="L8" s="10">
        <f t="shared" si="2"/>
        <v>76</v>
      </c>
      <c r="M8" s="10">
        <f t="shared" si="3"/>
        <v>56</v>
      </c>
      <c r="N8" s="11" t="s">
        <v>10</v>
      </c>
      <c r="O8" s="10">
        <f t="shared" si="4"/>
        <v>333</v>
      </c>
      <c r="P8" s="12">
        <f t="shared" si="5"/>
        <v>10</v>
      </c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</row>
    <row r="9" spans="2:37" x14ac:dyDescent="0.25">
      <c r="B9" s="1"/>
      <c r="C9" s="8">
        <v>200368</v>
      </c>
      <c r="D9" s="9" t="s">
        <v>32</v>
      </c>
      <c r="E9" s="9">
        <v>76</v>
      </c>
      <c r="F9" s="9">
        <v>85</v>
      </c>
      <c r="G9" s="9">
        <v>48</v>
      </c>
      <c r="H9" s="9">
        <v>57</v>
      </c>
      <c r="I9" s="9">
        <v>63</v>
      </c>
      <c r="J9" s="9" t="str">
        <f t="shared" si="0"/>
        <v>Pass</v>
      </c>
      <c r="K9" s="10">
        <f t="shared" si="1"/>
        <v>65.8</v>
      </c>
      <c r="L9" s="10">
        <f t="shared" si="2"/>
        <v>85</v>
      </c>
      <c r="M9" s="10">
        <f t="shared" si="3"/>
        <v>48</v>
      </c>
      <c r="N9" s="11" t="s">
        <v>10</v>
      </c>
      <c r="O9" s="10">
        <f t="shared" si="4"/>
        <v>329</v>
      </c>
      <c r="P9" s="12">
        <f t="shared" si="5"/>
        <v>10</v>
      </c>
      <c r="S9" s="1"/>
    </row>
    <row r="10" spans="2:37" x14ac:dyDescent="0.25">
      <c r="B10" s="1"/>
      <c r="C10" s="8">
        <v>200369</v>
      </c>
      <c r="D10" s="9" t="s">
        <v>40</v>
      </c>
      <c r="E10" s="9">
        <v>78</v>
      </c>
      <c r="F10" s="9">
        <v>78</v>
      </c>
      <c r="G10" s="9">
        <v>67</v>
      </c>
      <c r="H10" s="9">
        <v>83</v>
      </c>
      <c r="I10" s="9">
        <v>66</v>
      </c>
      <c r="J10" s="9" t="str">
        <f t="shared" si="0"/>
        <v>Pass</v>
      </c>
      <c r="K10" s="10">
        <f t="shared" si="1"/>
        <v>74.400000000000006</v>
      </c>
      <c r="L10" s="10">
        <f t="shared" si="2"/>
        <v>83</v>
      </c>
      <c r="M10" s="10">
        <f t="shared" si="3"/>
        <v>66</v>
      </c>
      <c r="N10" s="11" t="s">
        <v>10</v>
      </c>
      <c r="O10" s="10">
        <f t="shared" si="4"/>
        <v>372</v>
      </c>
      <c r="P10" s="12">
        <f t="shared" si="5"/>
        <v>10</v>
      </c>
      <c r="S10" s="15"/>
    </row>
    <row r="11" spans="2:37" x14ac:dyDescent="0.25">
      <c r="B11" s="1"/>
      <c r="C11" s="8">
        <v>200370</v>
      </c>
      <c r="D11" s="9" t="s">
        <v>39</v>
      </c>
      <c r="E11" s="9">
        <v>78</v>
      </c>
      <c r="F11" s="9">
        <v>67</v>
      </c>
      <c r="G11" s="9">
        <v>78</v>
      </c>
      <c r="H11" s="9">
        <v>74</v>
      </c>
      <c r="I11" s="9">
        <v>59</v>
      </c>
      <c r="J11" s="9" t="str">
        <f t="shared" si="0"/>
        <v>Pass</v>
      </c>
      <c r="K11" s="10">
        <f t="shared" si="1"/>
        <v>71.2</v>
      </c>
      <c r="L11" s="10">
        <f t="shared" si="2"/>
        <v>78</v>
      </c>
      <c r="M11" s="10">
        <f t="shared" si="3"/>
        <v>59</v>
      </c>
      <c r="N11" s="11" t="s">
        <v>10</v>
      </c>
      <c r="O11" s="10">
        <f t="shared" si="4"/>
        <v>356</v>
      </c>
      <c r="P11" s="12">
        <f t="shared" si="5"/>
        <v>10</v>
      </c>
      <c r="S11" s="1"/>
    </row>
    <row r="12" spans="2:37" x14ac:dyDescent="0.25">
      <c r="B12" s="1"/>
      <c r="C12" s="8">
        <v>200371</v>
      </c>
      <c r="D12" s="9" t="s">
        <v>30</v>
      </c>
      <c r="E12" s="9">
        <v>58</v>
      </c>
      <c r="F12" s="9">
        <v>70</v>
      </c>
      <c r="G12" s="9">
        <v>46</v>
      </c>
      <c r="H12" s="9">
        <v>78</v>
      </c>
      <c r="I12" s="9">
        <v>56</v>
      </c>
      <c r="J12" s="9" t="str">
        <f t="shared" si="0"/>
        <v>Pass</v>
      </c>
      <c r="K12" s="10">
        <f t="shared" si="1"/>
        <v>61.6</v>
      </c>
      <c r="L12" s="10">
        <f t="shared" si="2"/>
        <v>78</v>
      </c>
      <c r="M12" s="10">
        <f t="shared" si="3"/>
        <v>46</v>
      </c>
      <c r="N12" s="11" t="s">
        <v>10</v>
      </c>
      <c r="O12" s="10">
        <f t="shared" si="4"/>
        <v>308</v>
      </c>
      <c r="P12" s="12">
        <f t="shared" si="5"/>
        <v>10</v>
      </c>
      <c r="S12" s="1"/>
    </row>
    <row r="13" spans="2:37" x14ac:dyDescent="0.25">
      <c r="B13" s="1"/>
      <c r="C13" s="8">
        <v>200372</v>
      </c>
      <c r="D13" s="9" t="s">
        <v>38</v>
      </c>
      <c r="E13" s="9">
        <v>56</v>
      </c>
      <c r="F13" s="9">
        <v>64</v>
      </c>
      <c r="G13" s="9">
        <v>35</v>
      </c>
      <c r="H13" s="9">
        <v>78</v>
      </c>
      <c r="I13" s="9">
        <v>35</v>
      </c>
      <c r="J13" s="9" t="str">
        <f t="shared" si="0"/>
        <v>Pass</v>
      </c>
      <c r="K13" s="10">
        <f t="shared" si="1"/>
        <v>53.6</v>
      </c>
      <c r="L13" s="10">
        <f t="shared" si="2"/>
        <v>78</v>
      </c>
      <c r="M13" s="10">
        <f t="shared" si="3"/>
        <v>35</v>
      </c>
      <c r="N13" s="11" t="s">
        <v>10</v>
      </c>
      <c r="O13" s="10">
        <f t="shared" si="4"/>
        <v>268</v>
      </c>
      <c r="P13" s="12">
        <f t="shared" si="5"/>
        <v>10</v>
      </c>
      <c r="V13" t="s">
        <v>26</v>
      </c>
    </row>
    <row r="14" spans="2:37" x14ac:dyDescent="0.25">
      <c r="B14" s="1"/>
      <c r="C14" s="8">
        <v>200373</v>
      </c>
      <c r="D14" s="9" t="s">
        <v>37</v>
      </c>
      <c r="E14" s="9">
        <v>78</v>
      </c>
      <c r="F14" s="9">
        <v>68</v>
      </c>
      <c r="G14" s="9">
        <v>39</v>
      </c>
      <c r="H14" s="9">
        <v>79</v>
      </c>
      <c r="I14" s="9">
        <v>56</v>
      </c>
      <c r="J14" s="9" t="str">
        <f t="shared" si="0"/>
        <v>Pass</v>
      </c>
      <c r="K14" s="10">
        <f t="shared" si="1"/>
        <v>64</v>
      </c>
      <c r="L14" s="10">
        <f t="shared" si="2"/>
        <v>79</v>
      </c>
      <c r="M14" s="10">
        <f t="shared" si="3"/>
        <v>39</v>
      </c>
      <c r="N14" s="11" t="s">
        <v>10</v>
      </c>
      <c r="O14" s="10">
        <f t="shared" si="4"/>
        <v>320</v>
      </c>
      <c r="P14" s="12">
        <f t="shared" si="5"/>
        <v>10</v>
      </c>
    </row>
    <row r="15" spans="2:37" x14ac:dyDescent="0.25">
      <c r="B15" s="1"/>
      <c r="C15" s="8">
        <v>200374</v>
      </c>
      <c r="D15" s="9" t="s">
        <v>36</v>
      </c>
      <c r="E15" s="9">
        <v>56</v>
      </c>
      <c r="F15" s="9">
        <v>70</v>
      </c>
      <c r="G15" s="9">
        <v>33</v>
      </c>
      <c r="H15" s="9">
        <v>56</v>
      </c>
      <c r="I15" s="9">
        <v>46</v>
      </c>
      <c r="J15" s="9" t="str">
        <f t="shared" si="0"/>
        <v>Pass</v>
      </c>
      <c r="K15" s="10">
        <f t="shared" si="1"/>
        <v>52.2</v>
      </c>
      <c r="L15" s="10">
        <f t="shared" si="2"/>
        <v>70</v>
      </c>
      <c r="M15" s="10">
        <f t="shared" si="3"/>
        <v>33</v>
      </c>
      <c r="N15" s="11" t="s">
        <v>10</v>
      </c>
      <c r="O15" s="10">
        <f t="shared" si="4"/>
        <v>261</v>
      </c>
      <c r="P15" s="12">
        <f t="shared" si="5"/>
        <v>10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2:37" x14ac:dyDescent="0.25">
      <c r="B16" s="1"/>
      <c r="C16" s="8">
        <v>200375</v>
      </c>
      <c r="D16" s="9" t="s">
        <v>35</v>
      </c>
      <c r="E16" s="9">
        <v>69</v>
      </c>
      <c r="F16" s="9">
        <v>46</v>
      </c>
      <c r="G16" s="9">
        <v>56</v>
      </c>
      <c r="H16" s="9">
        <v>57</v>
      </c>
      <c r="I16" s="9">
        <v>55</v>
      </c>
      <c r="J16" s="9" t="str">
        <f t="shared" si="0"/>
        <v>Pass</v>
      </c>
      <c r="K16" s="10">
        <f t="shared" si="1"/>
        <v>56.6</v>
      </c>
      <c r="L16" s="10">
        <f t="shared" si="2"/>
        <v>69</v>
      </c>
      <c r="M16" s="10">
        <f t="shared" si="3"/>
        <v>46</v>
      </c>
      <c r="N16" s="11" t="s">
        <v>10</v>
      </c>
      <c r="O16" s="10">
        <f t="shared" si="4"/>
        <v>283</v>
      </c>
      <c r="P16" s="12">
        <f t="shared" si="5"/>
        <v>10</v>
      </c>
      <c r="R16" s="16"/>
      <c r="S16" s="17"/>
      <c r="T16" s="16"/>
      <c r="U16" s="18"/>
      <c r="V16" s="16"/>
      <c r="W16" s="16"/>
      <c r="X16" s="16"/>
      <c r="Y16" s="16"/>
      <c r="Z16" s="16"/>
      <c r="AA16" s="16"/>
      <c r="AB16" s="16"/>
      <c r="AC16" s="16"/>
    </row>
    <row r="17" spans="2:29" x14ac:dyDescent="0.25">
      <c r="B17" s="1"/>
      <c r="C17" s="19">
        <v>200376</v>
      </c>
      <c r="D17" s="20" t="s">
        <v>34</v>
      </c>
      <c r="E17" s="20">
        <v>60</v>
      </c>
      <c r="F17" s="20">
        <v>70</v>
      </c>
      <c r="G17" s="20">
        <v>56</v>
      </c>
      <c r="H17" s="20">
        <v>76</v>
      </c>
      <c r="I17" s="20">
        <v>75</v>
      </c>
      <c r="J17" s="20" t="str">
        <f t="shared" si="0"/>
        <v>Pass</v>
      </c>
      <c r="K17" s="21">
        <f t="shared" si="1"/>
        <v>67.400000000000006</v>
      </c>
      <c r="L17" s="21">
        <f t="shared" si="2"/>
        <v>76</v>
      </c>
      <c r="M17" s="21">
        <f t="shared" si="3"/>
        <v>56</v>
      </c>
      <c r="N17" s="22" t="s">
        <v>10</v>
      </c>
      <c r="O17" s="21">
        <f t="shared" si="4"/>
        <v>337</v>
      </c>
      <c r="P17" s="23">
        <f t="shared" si="5"/>
        <v>10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2:29" x14ac:dyDescent="0.25">
      <c r="K18" s="24"/>
      <c r="L18" s="1"/>
      <c r="M18" s="24"/>
      <c r="N18" s="24"/>
      <c r="O18" s="24"/>
      <c r="P18" s="24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spans="2:29" x14ac:dyDescent="0.25">
      <c r="R19" s="16"/>
      <c r="S19" s="25"/>
      <c r="T19" s="26"/>
      <c r="U19" s="26"/>
      <c r="V19" s="26"/>
      <c r="W19" s="26"/>
      <c r="X19" s="26"/>
      <c r="Y19" s="26"/>
      <c r="Z19" s="26"/>
      <c r="AA19" s="16"/>
      <c r="AB19" s="16"/>
      <c r="AC19" s="16"/>
    </row>
    <row r="20" spans="2:29" x14ac:dyDescent="0.25">
      <c r="R20" s="16"/>
      <c r="S20" s="15"/>
      <c r="T20" s="18"/>
      <c r="U20" s="1"/>
      <c r="V20" s="1"/>
      <c r="W20" s="1"/>
      <c r="X20" s="1"/>
      <c r="Y20" s="1"/>
      <c r="Z20" s="1"/>
      <c r="AA20" s="16"/>
      <c r="AB20" s="16"/>
      <c r="AC20" s="16"/>
    </row>
    <row r="21" spans="2:29" x14ac:dyDescent="0.25">
      <c r="R21" s="16"/>
      <c r="S21" s="1"/>
      <c r="T21" s="16"/>
      <c r="U21" s="16"/>
      <c r="V21" s="16"/>
      <c r="W21" s="16"/>
      <c r="X21" s="16"/>
      <c r="Y21" s="16"/>
      <c r="Z21" s="1"/>
      <c r="AA21" s="16"/>
      <c r="AB21" s="16"/>
      <c r="AC21" s="16"/>
    </row>
    <row r="22" spans="2:29" ht="18.399999999999999" customHeight="1" x14ac:dyDescent="0.25">
      <c r="D22" s="27" t="s">
        <v>0</v>
      </c>
      <c r="E22" s="28">
        <v>200365</v>
      </c>
      <c r="F22" s="29"/>
      <c r="G22" s="30"/>
      <c r="H22" s="30"/>
      <c r="I22" s="30"/>
      <c r="R22" s="16"/>
      <c r="S22" s="1"/>
      <c r="T22" s="16"/>
      <c r="U22" s="16"/>
      <c r="V22" s="16"/>
      <c r="W22" s="16"/>
      <c r="X22" s="16"/>
      <c r="Y22" s="16"/>
      <c r="Z22" s="1"/>
      <c r="AA22" s="16"/>
      <c r="AB22" s="16"/>
      <c r="AC22" s="16"/>
    </row>
    <row r="23" spans="2:29" ht="20.45" customHeight="1" x14ac:dyDescent="0.25">
      <c r="D23" s="31" t="s">
        <v>1</v>
      </c>
      <c r="E23" s="59" t="s">
        <v>39</v>
      </c>
      <c r="F23" s="60"/>
      <c r="G23" s="29"/>
      <c r="H23" s="30"/>
      <c r="I23" s="30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spans="2:29" x14ac:dyDescent="0.25">
      <c r="D24" s="29"/>
      <c r="E24" s="29"/>
      <c r="F24" s="29"/>
      <c r="G24" s="30"/>
      <c r="H24" s="30"/>
      <c r="I24" s="30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spans="2:29" x14ac:dyDescent="0.25">
      <c r="D25" s="29"/>
      <c r="E25" s="29"/>
      <c r="F25" s="29"/>
      <c r="G25" s="29"/>
      <c r="H25" s="29"/>
      <c r="I25" s="29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spans="2:29" x14ac:dyDescent="0.25">
      <c r="D26" s="32" t="s">
        <v>1</v>
      </c>
      <c r="E26" s="33" t="s">
        <v>19</v>
      </c>
      <c r="F26" s="33" t="s">
        <v>20</v>
      </c>
      <c r="G26" s="33" t="s">
        <v>18</v>
      </c>
      <c r="H26" s="34" t="s">
        <v>27</v>
      </c>
      <c r="I26" s="34" t="s">
        <v>28</v>
      </c>
      <c r="J26" s="35" t="s">
        <v>11</v>
      </c>
      <c r="K26" s="24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spans="2:29" x14ac:dyDescent="0.25">
      <c r="D27" s="36" t="s">
        <v>3</v>
      </c>
      <c r="E27" s="10">
        <v>100</v>
      </c>
      <c r="F27" s="37">
        <f>VLOOKUP(E22,C6:J17,MATCH(D27,C5:J5,0),0)</f>
        <v>90</v>
      </c>
      <c r="G27" s="38">
        <f>F27/E27</f>
        <v>0.9</v>
      </c>
      <c r="H27" s="39" t="str">
        <f>IF(F27&gt;=80,"A+",IF(F27&gt;=70,"A",IF(F27&gt;=60,"A-",IF(F27&gt;=50,"B",IF(F27&gt;=40,"C",IF(F27&gt;=33,"D",IF(F27&lt;33,"F", )))))))</f>
        <v>A+</v>
      </c>
      <c r="I27" s="40" t="str">
        <f>IF(F27&gt;=80,"5.00",IF(F27&gt;=70,"4.00",IF(F27&gt;=60,"3.50",IF(F27&gt;=50,"3.00",IF(F27&gt;=40,"2.00",IF(F27&gt;=33,"1.00",IF(F27&lt;33,"0.00", )))))))</f>
        <v>5.00</v>
      </c>
      <c r="J27" s="41" t="str">
        <f>IF(G27&lt;33%,"Fail","Pass")</f>
        <v>Pass</v>
      </c>
      <c r="K27" s="29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spans="2:29" x14ac:dyDescent="0.25">
      <c r="D28" s="36" t="s">
        <v>4</v>
      </c>
      <c r="E28" s="10">
        <v>100</v>
      </c>
      <c r="F28" s="37">
        <f>VLOOKUP(E22,C6:J17,MATCH(D28,C5:J5,0),0)</f>
        <v>88</v>
      </c>
      <c r="G28" s="38">
        <f t="shared" ref="G28:G31" si="6">F28/E28</f>
        <v>0.88</v>
      </c>
      <c r="H28" s="39" t="str">
        <f>IF(F28&gt;=80,"A+",IF(F28&gt;=70,"A",IF(F28&gt;=60,"A-",IF(F28&gt;=50,"B",IF(F28&gt;=40,"C",IF(F28&gt;=33,"D",IF(F28&lt;33,"F", )))))))</f>
        <v>A+</v>
      </c>
      <c r="I28" s="40" t="str">
        <f>IF(F28&gt;=80,"5.00",IF(F28&gt;=70,"4.00",IF(F28&gt;=60,"3.50",IF(F28&gt;=50,"3.00",IF(F28&gt;=40,"2.00",IF(F28&gt;=33,"1.00",IF(F28&lt;33,"0.00", )))))))</f>
        <v>5.00</v>
      </c>
      <c r="J28" s="41" t="str">
        <f>IF(G28&lt;33%,"Fail","Pass")</f>
        <v>Pass</v>
      </c>
      <c r="K28" s="29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spans="2:29" x14ac:dyDescent="0.25">
      <c r="D29" s="36" t="s">
        <v>5</v>
      </c>
      <c r="E29" s="10">
        <v>100</v>
      </c>
      <c r="F29" s="37">
        <f>VLOOKUP(E22,C6:J19,MATCH(D29,C5:J5,0),0)</f>
        <v>91</v>
      </c>
      <c r="G29" s="38">
        <f t="shared" si="6"/>
        <v>0.91</v>
      </c>
      <c r="H29" s="39" t="str">
        <f>IF(F29&gt;=80,"A+",IF(F29&gt;=70,"A",IF(F29&gt;=60,"A-",IF(F29&gt;=50,"B",IF(F29&gt;=40,"C",IF(F29&gt;=33,"D",IF(F29&lt;33,"F", )))))))</f>
        <v>A+</v>
      </c>
      <c r="I29" s="40" t="str">
        <f>IF(F29&gt;=80,"5.00",IF(F29&gt;=70,"4.00",IF(F29&gt;=60,"3.50",IF(F29&gt;=50,"3.00",IF(F29&gt;=40,"2.00",IF(F29&gt;=33,"1.00",IF(F29&lt;33,"0.00", )))))))</f>
        <v>5.00</v>
      </c>
      <c r="J29" s="41" t="str">
        <f>IF(G29&lt;33%,"Fail","Pass")</f>
        <v>Pass</v>
      </c>
      <c r="K29" s="29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spans="2:29" x14ac:dyDescent="0.25">
      <c r="D30" s="36" t="s">
        <v>6</v>
      </c>
      <c r="E30" s="10">
        <v>100</v>
      </c>
      <c r="F30" s="37">
        <f>VLOOKUP(E22,C6:J17,MATCH(D30,C5:J5,0),0)</f>
        <v>80</v>
      </c>
      <c r="G30" s="38">
        <f t="shared" si="6"/>
        <v>0.8</v>
      </c>
      <c r="H30" s="39" t="str">
        <f>IF(F30&gt;=80,"A+",IF(F30&gt;=70,"A",IF(F30&gt;=60,"A-",IF(F30&gt;=50,"B",IF(F30&gt;=40,"C",IF(F30&gt;=33,"D",IF(F30&lt;33,"F", )))))))</f>
        <v>A+</v>
      </c>
      <c r="I30" s="40" t="str">
        <f>IF(F30&gt;=80,"5.00",IF(F30&gt;=70,"4.00",IF(F30&gt;=60,"3.50",IF(F30&gt;=50,"3.00",IF(F30&gt;=40,"2.00",IF(F30&gt;=33,"1.00",IF(F30&lt;33,"0.00", )))))))</f>
        <v>5.00</v>
      </c>
      <c r="J30" s="41" t="str">
        <f>IF(G30&lt;33%,"Fail","Pass")</f>
        <v>Pass</v>
      </c>
      <c r="K30" s="29"/>
    </row>
    <row r="31" spans="2:29" x14ac:dyDescent="0.25">
      <c r="D31" s="42" t="s">
        <v>7</v>
      </c>
      <c r="E31" s="21">
        <v>100</v>
      </c>
      <c r="F31" s="43">
        <f>VLOOKUP(E22,C6:J17,MATCH(D31,C5:J5,0),0)</f>
        <v>95</v>
      </c>
      <c r="G31" s="44">
        <f t="shared" si="6"/>
        <v>0.95</v>
      </c>
      <c r="H31" s="45" t="str">
        <f>IF(F31&gt;=80,"A+",IF(F31&gt;=70,"A",IF(F31&gt;=60,"A-",IF(F31&gt;=50,"B",IF(F31&gt;=40,"C",IF(F31&gt;=33,"D",IF(F31&lt;33,"F", )))))))</f>
        <v>A+</v>
      </c>
      <c r="I31" s="46" t="str">
        <f>IF(F31&gt;=80,"5.00",IF(F31&gt;=70,"4.00",IF(F31&gt;=60,"3.50",IF(F31&gt;=50,"3.00",IF(F31&gt;=40,"2.00",IF(F31&gt;=33,"1.00",IF(F31&lt;33,"0.00", )))))))</f>
        <v>5.00</v>
      </c>
      <c r="J31" s="41" t="str">
        <f>IF(G31&lt;33%,"Fail","Pass")</f>
        <v>Pass</v>
      </c>
      <c r="K31" s="29"/>
    </row>
    <row r="32" spans="2:29" x14ac:dyDescent="0.25">
      <c r="D32" s="29"/>
      <c r="E32" s="29"/>
      <c r="F32" s="29"/>
      <c r="G32" s="47"/>
      <c r="H32" s="29"/>
      <c r="I32" s="29"/>
      <c r="J32" s="29"/>
      <c r="K32" s="30"/>
    </row>
    <row r="33" spans="4:11" x14ac:dyDescent="0.25">
      <c r="D33" s="30"/>
      <c r="E33" s="48" t="s">
        <v>21</v>
      </c>
      <c r="F33" s="49" t="s">
        <v>22</v>
      </c>
      <c r="G33" s="50" t="s">
        <v>19</v>
      </c>
      <c r="H33" s="51">
        <f>SUM(E27:E31)</f>
        <v>500</v>
      </c>
      <c r="I33" s="30"/>
      <c r="J33" s="30"/>
      <c r="K33" s="30"/>
    </row>
    <row r="34" spans="4:11" x14ac:dyDescent="0.25">
      <c r="D34" s="30"/>
      <c r="E34" s="52" t="s">
        <v>23</v>
      </c>
      <c r="F34" s="9" t="s">
        <v>31</v>
      </c>
      <c r="G34" s="53" t="s">
        <v>25</v>
      </c>
      <c r="H34" s="54">
        <f>SUM(F27:F31)</f>
        <v>444</v>
      </c>
      <c r="I34" s="30"/>
    </row>
    <row r="35" spans="4:11" x14ac:dyDescent="0.25">
      <c r="D35" s="30"/>
      <c r="E35" s="55" t="s">
        <v>24</v>
      </c>
      <c r="F35" s="56">
        <f>SUM((I27+I28+I29+I30+I31)/5)</f>
        <v>5</v>
      </c>
      <c r="G35" s="47"/>
      <c r="H35" s="1"/>
      <c r="I35" s="30"/>
    </row>
    <row r="36" spans="4:11" x14ac:dyDescent="0.25">
      <c r="D36" s="30"/>
      <c r="E36" s="30"/>
      <c r="F36" s="30"/>
      <c r="G36" s="47"/>
      <c r="H36" s="30"/>
      <c r="I36" s="30"/>
    </row>
    <row r="37" spans="4:11" x14ac:dyDescent="0.25">
      <c r="D37" s="30"/>
      <c r="E37" s="30"/>
      <c r="F37" s="30"/>
      <c r="G37" s="47"/>
      <c r="H37" s="30"/>
      <c r="I37" s="30"/>
    </row>
    <row r="38" spans="4:11" x14ac:dyDescent="0.25">
      <c r="D38" s="30"/>
      <c r="E38" s="30"/>
      <c r="F38" s="30"/>
      <c r="G38" s="30"/>
      <c r="H38" s="30"/>
      <c r="I38" s="30"/>
    </row>
    <row r="39" spans="4:11" x14ac:dyDescent="0.25">
      <c r="D39" s="30"/>
      <c r="E39" s="30"/>
      <c r="F39" s="30"/>
      <c r="G39" s="30"/>
      <c r="H39" s="30"/>
      <c r="I39" s="30"/>
    </row>
    <row r="40" spans="4:11" x14ac:dyDescent="0.25">
      <c r="D40" s="30"/>
      <c r="E40" s="30"/>
      <c r="F40" s="30"/>
      <c r="G40" s="30"/>
      <c r="H40" s="30"/>
      <c r="I40" s="30"/>
    </row>
    <row r="41" spans="4:11" x14ac:dyDescent="0.25">
      <c r="D41" s="30"/>
      <c r="E41" s="30"/>
      <c r="F41" s="30"/>
      <c r="G41" s="30"/>
      <c r="H41" s="30"/>
      <c r="I41" s="30"/>
    </row>
  </sheetData>
  <mergeCells count="3">
    <mergeCell ref="X8:AK8"/>
    <mergeCell ref="C4:P4"/>
    <mergeCell ref="E23:F23"/>
  </mergeCells>
  <conditionalFormatting sqref="F33">
    <cfRule type="containsText" dxfId="8" priority="1" operator="containsText" text="Fail">
      <formula>NOT(ISERROR(SEARCH("Fail",F33)))</formula>
    </cfRule>
    <cfRule type="containsText" dxfId="7" priority="2" operator="containsText" text="Pass">
      <formula>NOT(ISERROR(SEARCH("Pass",F33)))</formula>
    </cfRule>
  </conditionalFormatting>
  <conditionalFormatting sqref="J6:J17">
    <cfRule type="containsText" dxfId="6" priority="5" operator="containsText" text="Fail">
      <formula>NOT(ISERROR(SEARCH("Fail",J6)))</formula>
    </cfRule>
    <cfRule type="containsText" dxfId="5" priority="6" operator="containsText" text="Pass">
      <formula>NOT(ISERROR(SEARCH("Pass",J6)))</formula>
    </cfRule>
  </conditionalFormatting>
  <conditionalFormatting sqref="J27:J31">
    <cfRule type="containsText" dxfId="4" priority="3" operator="containsText" text="Fail">
      <formula>NOT(ISERROR(SEARCH("Fail",J27)))</formula>
    </cfRule>
    <cfRule type="containsText" dxfId="3" priority="4" operator="containsText" text="Pass">
      <formula>NOT(ISERROR(SEARCH("Pass",J27)))</formula>
    </cfRule>
  </conditionalFormatting>
  <conditionalFormatting sqref="L18">
    <cfRule type="containsText" dxfId="2" priority="17" operator="containsText" text="Fail">
      <formula>NOT(ISERROR(SEARCH("Fail",L18)))</formula>
    </cfRule>
  </conditionalFormatting>
  <conditionalFormatting sqref="T6">
    <cfRule type="containsText" dxfId="1" priority="10" operator="containsText" text="Pass">
      <formula>NOT(ISERROR(SEARCH("Pass",T6)))</formula>
    </cfRule>
    <cfRule type="iconSet" priority="11">
      <iconSet iconSet="3Arrows">
        <cfvo type="percent" val="0"/>
        <cfvo type="percent" val="33"/>
        <cfvo type="percent" val="67"/>
      </iconSet>
    </cfRule>
    <cfRule type="iconSet" priority="12">
      <iconSet>
        <cfvo type="percent" val="0"/>
        <cfvo type="percent" val="33"/>
        <cfvo type="percent" val="67"/>
      </iconSet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">
      <dataBar>
        <cfvo type="min"/>
        <cfvo type="max"/>
        <color rgb="FF63C384"/>
      </dataBar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0" priority="16" rank="10"/>
    <cfRule type="dataBar" priority="32776">
      <dataBar>
        <cfvo type="min"/>
        <cfvo type="max"/>
        <color rgb="FF000000"/>
      </dataBar>
      <extLst>
        <ext xmlns:x14="http://schemas.microsoft.com/office/spreadsheetml/2009/9/main" uri="{B025F937-C7B1-47D3-B67F-A62EFF666E3E}">
          <x14:id>{00000000-000E-0000-0000-000008800000}</x14:id>
        </ext>
      </extLst>
    </cfRule>
  </conditionalFormatting>
  <dataValidations count="2">
    <dataValidation type="list" allowBlank="1" showInputMessage="1" showErrorMessage="1" sqref="E22" xr:uid="{00000000-0002-0000-0000-000000000000}">
      <formula1>$C$6:$C$17</formula1>
    </dataValidation>
    <dataValidation type="list" allowBlank="1" showInputMessage="1" showErrorMessage="1" sqref="E23" xr:uid="{00000000-0002-0000-0000-000001000000}">
      <formula1>$D$6:$D$17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8800000}">
            <x14:dataBar minLength="0" maxLength="100" negativeBarColorSameAsPositive="1" axisPosition="none">
              <x14:cfvo type="min"/>
              <x14:cfvo type="max"/>
            </x14:dataBar>
          </x14:cfRule>
          <xm:sqref>T6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6"/>
  <sheetViews>
    <sheetView workbookViewId="0">
      <selection activeCell="B3" sqref="B3:K3"/>
    </sheetView>
  </sheetViews>
  <sheetFormatPr defaultColWidth="10" defaultRowHeight="15" x14ac:dyDescent="0.25"/>
  <sheetData>
    <row r="2" spans="2:11" x14ac:dyDescent="0.25">
      <c r="B2" s="57" t="s">
        <v>12</v>
      </c>
      <c r="C2" s="57"/>
      <c r="D2" s="57"/>
      <c r="E2" s="57"/>
      <c r="F2" s="57"/>
      <c r="G2" s="57"/>
      <c r="H2" s="57"/>
      <c r="I2" s="57"/>
      <c r="J2" s="57"/>
      <c r="K2" s="57"/>
    </row>
    <row r="3" spans="2:11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11</v>
      </c>
    </row>
    <row r="4" spans="2:11" x14ac:dyDescent="0.25">
      <c r="B4">
        <v>300365</v>
      </c>
      <c r="C4" t="s">
        <v>9</v>
      </c>
      <c r="D4" t="s">
        <v>10</v>
      </c>
      <c r="E4">
        <v>90</v>
      </c>
      <c r="F4">
        <v>80</v>
      </c>
      <c r="G4">
        <v>87</v>
      </c>
      <c r="H4">
        <v>89</v>
      </c>
      <c r="I4">
        <v>94</v>
      </c>
      <c r="J4">
        <v>88</v>
      </c>
    </row>
    <row r="5" spans="2:11" x14ac:dyDescent="0.25">
      <c r="B5">
        <v>300366</v>
      </c>
    </row>
    <row r="6" spans="2:11" x14ac:dyDescent="0.25">
      <c r="B6">
        <v>300367</v>
      </c>
    </row>
    <row r="7" spans="2:11" ht="51.75" customHeight="1" x14ac:dyDescent="0.25">
      <c r="B7">
        <v>300368</v>
      </c>
    </row>
    <row r="8" spans="2:11" x14ac:dyDescent="0.25">
      <c r="B8">
        <v>300369</v>
      </c>
    </row>
    <row r="9" spans="2:11" x14ac:dyDescent="0.25">
      <c r="B9">
        <v>300370</v>
      </c>
    </row>
    <row r="10" spans="2:11" x14ac:dyDescent="0.25">
      <c r="B10">
        <v>300371</v>
      </c>
    </row>
    <row r="11" spans="2:11" x14ac:dyDescent="0.25">
      <c r="B11">
        <v>300372</v>
      </c>
    </row>
    <row r="12" spans="2:11" x14ac:dyDescent="0.25">
      <c r="B12">
        <v>300373</v>
      </c>
    </row>
    <row r="13" spans="2:11" x14ac:dyDescent="0.25">
      <c r="B13">
        <v>300374</v>
      </c>
    </row>
    <row r="14" spans="2:11" x14ac:dyDescent="0.25">
      <c r="B14">
        <v>300375</v>
      </c>
    </row>
    <row r="15" spans="2:11" x14ac:dyDescent="0.25">
      <c r="B15">
        <v>300376</v>
      </c>
    </row>
    <row r="16" spans="2:11" x14ac:dyDescent="0.25">
      <c r="B16">
        <v>300377</v>
      </c>
    </row>
  </sheetData>
  <mergeCells count="1">
    <mergeCell ref="B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Result</vt:lpstr>
      <vt:lpstr>Sheet2</vt:lpstr>
      <vt:lpstr>Result!Criteria</vt:lpstr>
      <vt:lpstr>Result!Extract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IDB LAB .01</dc:creator>
  <cp:lastModifiedBy>Zarin Saima</cp:lastModifiedBy>
  <dcterms:created xsi:type="dcterms:W3CDTF">2024-08-30T03:10:03Z</dcterms:created>
  <dcterms:modified xsi:type="dcterms:W3CDTF">2024-12-13T17:28:51Z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b52490315dcd4822a900118c2694b1dc</vt:lpwstr>
  </property>
</Properties>
</file>